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EU\EURL-AP\09 Research\Protocols\EURL-AP SOP\SOP Poultry PCR\"/>
    </mc:Choice>
  </mc:AlternateContent>
  <workbookProtection workbookPassword="DF62" lockStructure="1"/>
  <bookViews>
    <workbookView xWindow="0" yWindow="0" windowWidth="28800" windowHeight="11856" tabRatio="904"/>
  </bookViews>
  <sheets>
    <sheet name="Exact copy numbers" sheetId="30" r:id="rId1"/>
    <sheet name="Run 1" sheetId="1" r:id="rId2"/>
    <sheet name="Run 2" sheetId="4" r:id="rId3"/>
    <sheet name="Run 3" sheetId="5" r:id="rId4"/>
    <sheet name="Run 4" sheetId="6" r:id="rId5"/>
    <sheet name="PCR control and samples" sheetId="19" state="hidden" r:id="rId6"/>
    <sheet name="Cut-off 15 copies" sheetId="24" state="hidden" r:id="rId7"/>
    <sheet name="Cal 15 copies Run 1" sheetId="26" state="hidden" r:id="rId8"/>
    <sheet name="Cal 15 copies Run 2" sheetId="27" state="hidden" r:id="rId9"/>
    <sheet name="Cal 15 copies Run 3" sheetId="28" state="hidden" r:id="rId10"/>
    <sheet name="Cal 15 copies Run 4" sheetId="29" state="hidden" r:id="rId11"/>
    <sheet name="Nbre copies cut-off 15 copies " sheetId="31" state="hidden" r:id="rId12"/>
    <sheet name="Outliers" sheetId="32" r:id="rId13"/>
  </sheets>
  <calcPr calcId="162913"/>
</workbook>
</file>

<file path=xl/calcChain.xml><?xml version="1.0" encoding="utf-8"?>
<calcChain xmlns="http://schemas.openxmlformats.org/spreadsheetml/2006/main">
  <c r="F21" i="32" l="1"/>
  <c r="B2" i="32"/>
  <c r="F6" i="32"/>
  <c r="D13" i="32"/>
  <c r="D12" i="32"/>
  <c r="D11" i="32"/>
  <c r="D10" i="32"/>
  <c r="D9" i="32"/>
  <c r="D8" i="32"/>
  <c r="D7" i="32"/>
  <c r="D6" i="32"/>
  <c r="D5" i="32"/>
  <c r="D4" i="32"/>
  <c r="D3" i="32"/>
  <c r="D2" i="32"/>
  <c r="B4" i="32"/>
  <c r="B3" i="32"/>
  <c r="F48" i="32"/>
  <c r="F49" i="32"/>
  <c r="F47" i="32"/>
  <c r="F45" i="32"/>
  <c r="F46" i="32"/>
  <c r="F44" i="32"/>
  <c r="F42" i="32"/>
  <c r="F43" i="32"/>
  <c r="F41" i="32"/>
  <c r="D48" i="32"/>
  <c r="D49" i="32"/>
  <c r="D47" i="32"/>
  <c r="D45" i="32"/>
  <c r="D46" i="32"/>
  <c r="D44" i="32"/>
  <c r="D42" i="32"/>
  <c r="D43" i="32"/>
  <c r="D41" i="32"/>
  <c r="B48" i="32"/>
  <c r="B49" i="32"/>
  <c r="B47" i="32"/>
  <c r="B45" i="32"/>
  <c r="B46" i="32"/>
  <c r="B44" i="32"/>
  <c r="B42" i="32"/>
  <c r="B43" i="32"/>
  <c r="B41" i="32"/>
  <c r="F39" i="32"/>
  <c r="F40" i="32"/>
  <c r="F38" i="32"/>
  <c r="D39" i="32"/>
  <c r="D40" i="32"/>
  <c r="D38" i="32"/>
  <c r="B39" i="32"/>
  <c r="B40" i="32"/>
  <c r="B38" i="32"/>
  <c r="F36" i="32"/>
  <c r="F37" i="32"/>
  <c r="F35" i="32"/>
  <c r="D36" i="32"/>
  <c r="D37" i="32"/>
  <c r="D35" i="32"/>
  <c r="B36" i="32"/>
  <c r="B37" i="32"/>
  <c r="B35" i="32"/>
  <c r="F33" i="32"/>
  <c r="F34" i="32"/>
  <c r="F32" i="32"/>
  <c r="D33" i="32"/>
  <c r="D34" i="32"/>
  <c r="D32" i="32"/>
  <c r="B33" i="32"/>
  <c r="B34" i="32"/>
  <c r="B32" i="32"/>
  <c r="F30" i="32"/>
  <c r="F31" i="32"/>
  <c r="F29" i="32"/>
  <c r="D30" i="32"/>
  <c r="D31" i="32"/>
  <c r="D29" i="32"/>
  <c r="B30" i="32"/>
  <c r="B31" i="32"/>
  <c r="B29" i="32"/>
  <c r="F27" i="32"/>
  <c r="F28" i="32"/>
  <c r="B26" i="32"/>
  <c r="D26" i="32"/>
  <c r="F26" i="32"/>
  <c r="B27" i="32"/>
  <c r="D27" i="32"/>
  <c r="B28" i="32"/>
  <c r="D28" i="32"/>
  <c r="F24" i="32"/>
  <c r="F25" i="32"/>
  <c r="F23" i="32"/>
  <c r="D24" i="32"/>
  <c r="D25" i="32"/>
  <c r="D23" i="32"/>
  <c r="F22" i="32"/>
  <c r="F20" i="32"/>
  <c r="D21" i="32"/>
  <c r="D22" i="32"/>
  <c r="D20" i="32"/>
  <c r="F18" i="32"/>
  <c r="F19" i="32"/>
  <c r="F17" i="32"/>
  <c r="D18" i="32"/>
  <c r="D19" i="32"/>
  <c r="D17" i="32"/>
  <c r="F15" i="32"/>
  <c r="F16" i="32"/>
  <c r="F14" i="32"/>
  <c r="D15" i="32"/>
  <c r="D16" i="32"/>
  <c r="D14" i="32"/>
  <c r="B16" i="32"/>
  <c r="B25" i="32"/>
  <c r="B24" i="32"/>
  <c r="B23" i="32"/>
  <c r="B21" i="32"/>
  <c r="B22" i="32"/>
  <c r="B20" i="32"/>
  <c r="B18" i="32"/>
  <c r="B19" i="32"/>
  <c r="B17" i="32"/>
  <c r="B15" i="32"/>
  <c r="B14" i="32"/>
  <c r="F12" i="32"/>
  <c r="F13" i="32"/>
  <c r="F11" i="32"/>
  <c r="F9" i="32"/>
  <c r="F10" i="32"/>
  <c r="F8" i="32"/>
  <c r="F7" i="32"/>
  <c r="F5" i="32"/>
  <c r="B12" i="32"/>
  <c r="B13" i="32"/>
  <c r="B11" i="32"/>
  <c r="B9" i="32"/>
  <c r="B10" i="32"/>
  <c r="B8" i="32"/>
  <c r="B6" i="32"/>
  <c r="B7" i="32"/>
  <c r="B5" i="32"/>
  <c r="F3" i="32"/>
  <c r="F4" i="32"/>
  <c r="F2" i="32"/>
  <c r="C151" i="24"/>
  <c r="A145" i="31" s="1"/>
  <c r="B145" i="31" s="1"/>
  <c r="C150" i="24"/>
  <c r="A144" i="31" s="1"/>
  <c r="B144" i="31" s="1"/>
  <c r="C149" i="24"/>
  <c r="A143" i="31"/>
  <c r="B143" i="31" s="1"/>
  <c r="C148" i="24"/>
  <c r="A142" i="31" s="1"/>
  <c r="B142" i="31" s="1"/>
  <c r="C147" i="24"/>
  <c r="A141" i="31" s="1"/>
  <c r="B141" i="31" s="1"/>
  <c r="C146" i="24"/>
  <c r="A140" i="31"/>
  <c r="B140" i="31" s="1"/>
  <c r="C145" i="24"/>
  <c r="A139" i="31" s="1"/>
  <c r="B139" i="31" s="1"/>
  <c r="C144" i="24"/>
  <c r="A138" i="31" s="1"/>
  <c r="B138" i="31" s="1"/>
  <c r="C143" i="24"/>
  <c r="A137" i="31" s="1"/>
  <c r="B137" i="31" s="1"/>
  <c r="C142" i="24"/>
  <c r="A136" i="31" s="1"/>
  <c r="B136" i="31" s="1"/>
  <c r="C141" i="24"/>
  <c r="A135" i="31" s="1"/>
  <c r="B135" i="31" s="1"/>
  <c r="C140" i="24"/>
  <c r="A134" i="31" s="1"/>
  <c r="B134" i="31" s="1"/>
  <c r="C139" i="24"/>
  <c r="A133" i="31" s="1"/>
  <c r="B133" i="31" s="1"/>
  <c r="C138" i="24"/>
  <c r="A132" i="31"/>
  <c r="B132" i="31" s="1"/>
  <c r="C137" i="24"/>
  <c r="A131" i="31" s="1"/>
  <c r="B131" i="31" s="1"/>
  <c r="C136" i="24"/>
  <c r="A130" i="31" s="1"/>
  <c r="B130" i="31" s="1"/>
  <c r="C135" i="24"/>
  <c r="A129" i="31" s="1"/>
  <c r="B129" i="31" s="1"/>
  <c r="C134" i="24"/>
  <c r="A128" i="31"/>
  <c r="B128" i="31" s="1"/>
  <c r="C133" i="24"/>
  <c r="A127" i="31" s="1"/>
  <c r="B127" i="31" s="1"/>
  <c r="C132" i="24"/>
  <c r="A126" i="31" s="1"/>
  <c r="B126" i="31" s="1"/>
  <c r="C131" i="24"/>
  <c r="A125" i="31" s="1"/>
  <c r="B125" i="31" s="1"/>
  <c r="C130" i="24"/>
  <c r="A124" i="31" s="1"/>
  <c r="B124" i="31" s="1"/>
  <c r="C129" i="24"/>
  <c r="A123" i="31"/>
  <c r="B123" i="31" s="1"/>
  <c r="C128" i="24"/>
  <c r="A122" i="31" s="1"/>
  <c r="B122" i="31" s="1"/>
  <c r="C127" i="24"/>
  <c r="A121" i="31" s="1"/>
  <c r="B121" i="31" s="1"/>
  <c r="C126" i="24"/>
  <c r="A120" i="31"/>
  <c r="B120" i="31" s="1"/>
  <c r="C125" i="24"/>
  <c r="A119" i="31"/>
  <c r="B119" i="31" s="1"/>
  <c r="C124" i="24"/>
  <c r="A118" i="31" s="1"/>
  <c r="B118" i="31" s="1"/>
  <c r="C123" i="24"/>
  <c r="A117" i="31" s="1"/>
  <c r="B117" i="31" s="1"/>
  <c r="C122" i="24"/>
  <c r="J122" i="24" s="1"/>
  <c r="C121" i="24"/>
  <c r="A115" i="31" s="1"/>
  <c r="B115" i="31" s="1"/>
  <c r="C120" i="24"/>
  <c r="A114" i="31" s="1"/>
  <c r="B114" i="31" s="1"/>
  <c r="C119" i="24"/>
  <c r="A113" i="31" s="1"/>
  <c r="B113" i="31" s="1"/>
  <c r="C118" i="24"/>
  <c r="A112" i="31" s="1"/>
  <c r="B112" i="31" s="1"/>
  <c r="C117" i="24"/>
  <c r="A111" i="31" s="1"/>
  <c r="B111" i="31" s="1"/>
  <c r="C116" i="24"/>
  <c r="A110" i="31" s="1"/>
  <c r="B110" i="31" s="1"/>
  <c r="C115" i="24"/>
  <c r="A109" i="31" s="1"/>
  <c r="B109" i="31" s="1"/>
  <c r="C114" i="24"/>
  <c r="A108" i="31" s="1"/>
  <c r="B108" i="31" s="1"/>
  <c r="C113" i="24"/>
  <c r="A107" i="31" s="1"/>
  <c r="B107" i="31" s="1"/>
  <c r="C112" i="24"/>
  <c r="A106" i="31" s="1"/>
  <c r="B106" i="31" s="1"/>
  <c r="C111" i="24"/>
  <c r="A105" i="31" s="1"/>
  <c r="B105" i="31" s="1"/>
  <c r="C110" i="24"/>
  <c r="A104" i="31" s="1"/>
  <c r="B104" i="31" s="1"/>
  <c r="C109" i="24"/>
  <c r="A103" i="31" s="1"/>
  <c r="B103" i="31" s="1"/>
  <c r="C108" i="24"/>
  <c r="A102" i="31" s="1"/>
  <c r="B102" i="31" s="1"/>
  <c r="C107" i="24"/>
  <c r="A101" i="31" s="1"/>
  <c r="B101" i="31" s="1"/>
  <c r="C106" i="24"/>
  <c r="A100" i="31" s="1"/>
  <c r="B100" i="31" s="1"/>
  <c r="C105" i="24"/>
  <c r="A99" i="31"/>
  <c r="B99" i="31" s="1"/>
  <c r="C104" i="24"/>
  <c r="A98" i="31"/>
  <c r="B98" i="31" s="1"/>
  <c r="C103" i="24"/>
  <c r="A97" i="31" s="1"/>
  <c r="B97" i="31" s="1"/>
  <c r="C102" i="24"/>
  <c r="A96" i="31" s="1"/>
  <c r="B96" i="31" s="1"/>
  <c r="C101" i="24"/>
  <c r="A95" i="31" s="1"/>
  <c r="B95" i="31" s="1"/>
  <c r="C100" i="24"/>
  <c r="A94" i="31" s="1"/>
  <c r="B94" i="31" s="1"/>
  <c r="C99" i="24"/>
  <c r="A93" i="31" s="1"/>
  <c r="B93" i="31" s="1"/>
  <c r="C98" i="24"/>
  <c r="A92" i="31" s="1"/>
  <c r="B92" i="31" s="1"/>
  <c r="C97" i="24"/>
  <c r="A91" i="31" s="1"/>
  <c r="B91" i="31" s="1"/>
  <c r="C96" i="24"/>
  <c r="A90" i="31" s="1"/>
  <c r="B90" i="31" s="1"/>
  <c r="C95" i="24"/>
  <c r="A89" i="31"/>
  <c r="B89" i="31" s="1"/>
  <c r="C94" i="24"/>
  <c r="A88" i="31" s="1"/>
  <c r="B88" i="31" s="1"/>
  <c r="C93" i="24"/>
  <c r="A87" i="31" s="1"/>
  <c r="B87" i="31" s="1"/>
  <c r="C92" i="24"/>
  <c r="J92" i="24" s="1"/>
  <c r="C91" i="24"/>
  <c r="A85" i="31" s="1"/>
  <c r="B85" i="31" s="1"/>
  <c r="C90" i="24"/>
  <c r="A84" i="31" s="1"/>
  <c r="B84" i="31" s="1"/>
  <c r="C89" i="24"/>
  <c r="A83" i="31" s="1"/>
  <c r="B83" i="31" s="1"/>
  <c r="C88" i="24"/>
  <c r="A82" i="31" s="1"/>
  <c r="B82" i="31" s="1"/>
  <c r="C87" i="24"/>
  <c r="A81" i="31" s="1"/>
  <c r="B81" i="31" s="1"/>
  <c r="C86" i="24"/>
  <c r="J86" i="24" s="1"/>
  <c r="C85" i="24"/>
  <c r="A79" i="31" s="1"/>
  <c r="B79" i="31" s="1"/>
  <c r="C84" i="24"/>
  <c r="A78" i="31" s="1"/>
  <c r="B78" i="31" s="1"/>
  <c r="C83" i="24"/>
  <c r="A77" i="31"/>
  <c r="B77" i="31" s="1"/>
  <c r="C82" i="24"/>
  <c r="A76" i="31"/>
  <c r="B76" i="31" s="1"/>
  <c r="C81" i="24"/>
  <c r="A75" i="31"/>
  <c r="B75" i="31" s="1"/>
  <c r="C80" i="24"/>
  <c r="A74" i="31" s="1"/>
  <c r="B74" i="31" s="1"/>
  <c r="C79" i="24"/>
  <c r="A73" i="31" s="1"/>
  <c r="B73" i="31" s="1"/>
  <c r="C78" i="24"/>
  <c r="A72" i="31" s="1"/>
  <c r="B72" i="31" s="1"/>
  <c r="C77" i="24"/>
  <c r="A71" i="31"/>
  <c r="B71" i="31" s="1"/>
  <c r="C76" i="24"/>
  <c r="A70" i="31" s="1"/>
  <c r="B70" i="31" s="1"/>
  <c r="C75" i="24"/>
  <c r="A69" i="31" s="1"/>
  <c r="B69" i="31" s="1"/>
  <c r="C74" i="24"/>
  <c r="A68" i="31" s="1"/>
  <c r="B68" i="31" s="1"/>
  <c r="C73" i="24"/>
  <c r="A67" i="31" s="1"/>
  <c r="B67" i="31" s="1"/>
  <c r="C72" i="24"/>
  <c r="A66" i="31"/>
  <c r="B66" i="31" s="1"/>
  <c r="C71" i="24"/>
  <c r="A65" i="31" s="1"/>
  <c r="B65" i="31" s="1"/>
  <c r="C70" i="24"/>
  <c r="A64" i="31" s="1"/>
  <c r="B64" i="31" s="1"/>
  <c r="C69" i="24"/>
  <c r="A63" i="31" s="1"/>
  <c r="B63" i="31" s="1"/>
  <c r="C68" i="24"/>
  <c r="A62" i="31" s="1"/>
  <c r="B62" i="31" s="1"/>
  <c r="C67" i="24"/>
  <c r="A61" i="31"/>
  <c r="B61" i="31"/>
  <c r="C66" i="24"/>
  <c r="A60" i="31" s="1"/>
  <c r="B60" i="31" s="1"/>
  <c r="C65" i="24"/>
  <c r="A59" i="31"/>
  <c r="B59" i="31" s="1"/>
  <c r="C64" i="24"/>
  <c r="A58" i="31" s="1"/>
  <c r="B58" i="31" s="1"/>
  <c r="C63" i="24"/>
  <c r="A57" i="31" s="1"/>
  <c r="B57" i="31" s="1"/>
  <c r="C62" i="24"/>
  <c r="A56" i="31" s="1"/>
  <c r="B56" i="31" s="1"/>
  <c r="C61" i="24"/>
  <c r="A55" i="31" s="1"/>
  <c r="B55" i="31" s="1"/>
  <c r="C60" i="24"/>
  <c r="A54" i="31" s="1"/>
  <c r="B54" i="31" s="1"/>
  <c r="C59" i="24"/>
  <c r="A53" i="31" s="1"/>
  <c r="B53" i="31" s="1"/>
  <c r="C58" i="24"/>
  <c r="A52" i="31"/>
  <c r="B52" i="31" s="1"/>
  <c r="C57" i="24"/>
  <c r="A51" i="31"/>
  <c r="B51" i="31" s="1"/>
  <c r="C56" i="24"/>
  <c r="A50" i="31" s="1"/>
  <c r="B50" i="31" s="1"/>
  <c r="C55" i="24"/>
  <c r="A49" i="31" s="1"/>
  <c r="B49" i="31" s="1"/>
  <c r="C54" i="24"/>
  <c r="A48" i="31"/>
  <c r="B48" i="31" s="1"/>
  <c r="C53" i="24"/>
  <c r="A47" i="31" s="1"/>
  <c r="B47" i="31" s="1"/>
  <c r="C52" i="24"/>
  <c r="A46" i="31" s="1"/>
  <c r="B46" i="31" s="1"/>
  <c r="C51" i="24"/>
  <c r="A45" i="31" s="1"/>
  <c r="B45" i="31" s="1"/>
  <c r="C50" i="24"/>
  <c r="A44" i="31" s="1"/>
  <c r="B44" i="31" s="1"/>
  <c r="C49" i="24"/>
  <c r="A43" i="31" s="1"/>
  <c r="B43" i="31" s="1"/>
  <c r="C48" i="24"/>
  <c r="A42" i="31"/>
  <c r="B42" i="31" s="1"/>
  <c r="C47" i="24"/>
  <c r="A41" i="31" s="1"/>
  <c r="B41" i="31" s="1"/>
  <c r="C46" i="24"/>
  <c r="A40" i="31" s="1"/>
  <c r="B40" i="31" s="1"/>
  <c r="C45" i="24"/>
  <c r="A39" i="31" s="1"/>
  <c r="B39" i="31" s="1"/>
  <c r="C44" i="24"/>
  <c r="A38" i="31"/>
  <c r="B38" i="31" s="1"/>
  <c r="C43" i="24"/>
  <c r="A37" i="31" s="1"/>
  <c r="B37" i="31" s="1"/>
  <c r="C42" i="24"/>
  <c r="A36" i="31" s="1"/>
  <c r="B36" i="31" s="1"/>
  <c r="C41" i="24"/>
  <c r="A35" i="31" s="1"/>
  <c r="B35" i="31" s="1"/>
  <c r="C40" i="24"/>
  <c r="A34" i="31" s="1"/>
  <c r="B34" i="31" s="1"/>
  <c r="C39" i="24"/>
  <c r="A33" i="31" s="1"/>
  <c r="B33" i="31" s="1"/>
  <c r="C38" i="24"/>
  <c r="A32" i="31" s="1"/>
  <c r="B32" i="31" s="1"/>
  <c r="C37" i="24"/>
  <c r="A31" i="31"/>
  <c r="B31" i="31" s="1"/>
  <c r="C36" i="24"/>
  <c r="A30" i="31" s="1"/>
  <c r="B30" i="31" s="1"/>
  <c r="C35" i="24"/>
  <c r="A29" i="31" s="1"/>
  <c r="B29" i="31" s="1"/>
  <c r="C34" i="24"/>
  <c r="A28" i="31" s="1"/>
  <c r="B28" i="31" s="1"/>
  <c r="C33" i="24"/>
  <c r="A27" i="31" s="1"/>
  <c r="B27" i="31" s="1"/>
  <c r="C32" i="24"/>
  <c r="A26" i="31" s="1"/>
  <c r="B26" i="31" s="1"/>
  <c r="J32" i="24"/>
  <c r="C31" i="24"/>
  <c r="A25" i="31"/>
  <c r="B25" i="31"/>
  <c r="J31" i="24"/>
  <c r="C30" i="24"/>
  <c r="J30" i="24" s="1"/>
  <c r="C29" i="24"/>
  <c r="A23" i="31" s="1"/>
  <c r="B23" i="31" s="1"/>
  <c r="C28" i="24"/>
  <c r="A22" i="31" s="1"/>
  <c r="B22" i="31" s="1"/>
  <c r="C27" i="24"/>
  <c r="A21" i="31"/>
  <c r="B21" i="31" s="1"/>
  <c r="C26" i="24"/>
  <c r="A20" i="31" s="1"/>
  <c r="B20" i="31" s="1"/>
  <c r="J26" i="24"/>
  <c r="C25" i="24"/>
  <c r="A19" i="31" s="1"/>
  <c r="B19" i="31" s="1"/>
  <c r="C24" i="24"/>
  <c r="A18" i="31" s="1"/>
  <c r="B18" i="31" s="1"/>
  <c r="C23" i="24"/>
  <c r="A17" i="31" s="1"/>
  <c r="B17" i="31" s="1"/>
  <c r="C22" i="24"/>
  <c r="A16" i="31"/>
  <c r="B16" i="31" s="1"/>
  <c r="C21" i="24"/>
  <c r="A15" i="31" s="1"/>
  <c r="B15" i="31" s="1"/>
  <c r="C20" i="24"/>
  <c r="A14" i="31" s="1"/>
  <c r="B14" i="31" s="1"/>
  <c r="C19" i="24"/>
  <c r="A13" i="31" s="1"/>
  <c r="B13" i="31" s="1"/>
  <c r="C18" i="24"/>
  <c r="A12" i="31" s="1"/>
  <c r="B12" i="31" s="1"/>
  <c r="C17" i="24"/>
  <c r="A11" i="31" s="1"/>
  <c r="B11" i="31" s="1"/>
  <c r="C16" i="24"/>
  <c r="A10" i="31" s="1"/>
  <c r="B10" i="31" s="1"/>
  <c r="C15" i="24"/>
  <c r="A9" i="31" s="1"/>
  <c r="B9" i="31" s="1"/>
  <c r="C14" i="24"/>
  <c r="A8" i="31" s="1"/>
  <c r="B8" i="31" s="1"/>
  <c r="C13" i="24"/>
  <c r="A7" i="31" s="1"/>
  <c r="B7" i="31" s="1"/>
  <c r="C12" i="24"/>
  <c r="A6" i="31" s="1"/>
  <c r="B6" i="31" s="1"/>
  <c r="C11" i="24"/>
  <c r="A5" i="31" s="1"/>
  <c r="B5" i="31" s="1"/>
  <c r="C10" i="24"/>
  <c r="A4" i="31"/>
  <c r="B4" i="31" s="1"/>
  <c r="J10" i="24"/>
  <c r="C9" i="24"/>
  <c r="A3" i="31"/>
  <c r="B3" i="31" s="1"/>
  <c r="C8" i="24"/>
  <c r="A2" i="31" s="1"/>
  <c r="B2" i="31" s="1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AH34" i="19"/>
  <c r="AH35" i="19"/>
  <c r="AH36" i="19"/>
  <c r="AI36" i="19" s="1"/>
  <c r="AH37" i="19"/>
  <c r="AH38" i="19"/>
  <c r="AH39" i="19"/>
  <c r="AH40" i="19"/>
  <c r="AH41" i="19"/>
  <c r="AH42" i="19"/>
  <c r="AH43" i="19"/>
  <c r="AH24" i="19"/>
  <c r="AH25" i="19"/>
  <c r="AH26" i="19"/>
  <c r="AH27" i="19"/>
  <c r="AH28" i="19"/>
  <c r="AI28" i="19" s="1"/>
  <c r="AH29" i="19"/>
  <c r="AH30" i="19"/>
  <c r="AH31" i="19"/>
  <c r="AH32" i="19"/>
  <c r="AH33" i="19"/>
  <c r="AH14" i="19"/>
  <c r="AH15" i="19"/>
  <c r="AH16" i="19"/>
  <c r="AH17" i="19"/>
  <c r="AH18" i="19"/>
  <c r="AH19" i="19"/>
  <c r="AH20" i="19"/>
  <c r="AI20" i="19" s="1"/>
  <c r="AH21" i="19"/>
  <c r="AH22" i="19"/>
  <c r="AH23" i="19"/>
  <c r="AH4" i="19"/>
  <c r="AH5" i="19"/>
  <c r="AH6" i="19"/>
  <c r="AH7" i="19"/>
  <c r="AH8" i="19"/>
  <c r="AH9" i="19"/>
  <c r="AH10" i="19"/>
  <c r="AH11" i="19"/>
  <c r="AH12" i="19"/>
  <c r="AI12" i="19" s="1"/>
  <c r="AH13" i="19"/>
  <c r="AG34" i="19"/>
  <c r="AG35" i="19"/>
  <c r="AG36" i="19"/>
  <c r="AG37" i="19"/>
  <c r="AG38" i="19"/>
  <c r="AG39" i="19"/>
  <c r="AG40" i="19"/>
  <c r="AG41" i="19"/>
  <c r="AG42" i="19"/>
  <c r="AG43" i="19"/>
  <c r="AG24" i="19"/>
  <c r="AG25" i="19"/>
  <c r="AG26" i="19"/>
  <c r="AG27" i="19"/>
  <c r="AG28" i="19"/>
  <c r="AG29" i="19"/>
  <c r="AG30" i="19"/>
  <c r="AG31" i="19"/>
  <c r="AG32" i="19"/>
  <c r="AG33" i="19"/>
  <c r="AG14" i="19"/>
  <c r="AG15" i="19"/>
  <c r="AG16" i="19"/>
  <c r="AG17" i="19"/>
  <c r="AG18" i="19"/>
  <c r="AG19" i="19"/>
  <c r="AG20" i="19"/>
  <c r="AG21" i="19"/>
  <c r="AG22" i="19"/>
  <c r="AG23" i="19"/>
  <c r="AG4" i="19"/>
  <c r="AG5" i="19"/>
  <c r="AG6" i="19"/>
  <c r="AG7" i="19"/>
  <c r="AG8" i="19"/>
  <c r="AG9" i="19"/>
  <c r="AG10" i="19"/>
  <c r="AG11" i="19"/>
  <c r="AG12" i="19"/>
  <c r="AG13" i="19"/>
  <c r="Z34" i="19"/>
  <c r="Z35" i="19"/>
  <c r="Z36" i="19"/>
  <c r="Z37" i="19"/>
  <c r="Z38" i="19"/>
  <c r="Z39" i="19"/>
  <c r="Z40" i="19"/>
  <c r="AA40" i="19" s="1"/>
  <c r="Z41" i="19"/>
  <c r="Z42" i="19"/>
  <c r="Z43" i="19"/>
  <c r="Z24" i="19"/>
  <c r="Z25" i="19"/>
  <c r="Z26" i="19"/>
  <c r="Z27" i="19"/>
  <c r="Z28" i="19"/>
  <c r="Z29" i="19"/>
  <c r="Z30" i="19"/>
  <c r="Z31" i="19"/>
  <c r="Z32" i="19"/>
  <c r="AB32" i="19" s="1"/>
  <c r="Z33" i="19"/>
  <c r="Y34" i="19"/>
  <c r="Y35" i="19"/>
  <c r="Y36" i="19"/>
  <c r="Y37" i="19"/>
  <c r="Y38" i="19"/>
  <c r="Y39" i="19"/>
  <c r="Y40" i="19"/>
  <c r="Y41" i="19"/>
  <c r="Y42" i="19"/>
  <c r="Y43" i="19"/>
  <c r="Y24" i="19"/>
  <c r="Y25" i="19"/>
  <c r="Y26" i="19"/>
  <c r="Y27" i="19"/>
  <c r="Y28" i="19"/>
  <c r="Y29" i="19"/>
  <c r="Y30" i="19"/>
  <c r="Y31" i="19"/>
  <c r="Y32" i="19"/>
  <c r="Y33" i="19"/>
  <c r="Y14" i="19"/>
  <c r="Y15" i="19"/>
  <c r="Y16" i="19"/>
  <c r="Y17" i="19"/>
  <c r="Y18" i="19"/>
  <c r="Y19" i="19"/>
  <c r="Y20" i="19"/>
  <c r="Y21" i="19"/>
  <c r="Y22" i="19"/>
  <c r="Y23" i="19"/>
  <c r="Y4" i="19"/>
  <c r="Y5" i="19"/>
  <c r="Y6" i="19"/>
  <c r="Y7" i="19"/>
  <c r="Y8" i="19"/>
  <c r="Y9" i="19"/>
  <c r="Y10" i="19"/>
  <c r="Y11" i="19"/>
  <c r="Y12" i="19"/>
  <c r="Y13" i="19"/>
  <c r="Z23" i="19"/>
  <c r="Z22" i="19"/>
  <c r="Z21" i="19"/>
  <c r="Z20" i="19"/>
  <c r="Z19" i="19"/>
  <c r="Z18" i="19"/>
  <c r="Z17" i="19"/>
  <c r="AA17" i="19" s="1"/>
  <c r="Z16" i="19"/>
  <c r="Z15" i="19"/>
  <c r="Z14" i="19"/>
  <c r="Z13" i="19"/>
  <c r="Z12" i="19"/>
  <c r="Z11" i="19"/>
  <c r="Z10" i="19"/>
  <c r="Z9" i="19"/>
  <c r="Z8" i="19"/>
  <c r="Z7" i="19"/>
  <c r="Z6" i="19"/>
  <c r="Z5" i="19"/>
  <c r="AB5" i="19" s="1"/>
  <c r="Z4" i="19"/>
  <c r="R35" i="19"/>
  <c r="R36" i="19"/>
  <c r="R37" i="19"/>
  <c r="R38" i="19"/>
  <c r="R39" i="19"/>
  <c r="R40" i="19"/>
  <c r="R41" i="19"/>
  <c r="R42" i="19"/>
  <c r="R43" i="19"/>
  <c r="R34" i="19"/>
  <c r="R25" i="19"/>
  <c r="T25" i="19" s="1"/>
  <c r="R26" i="19"/>
  <c r="R27" i="19"/>
  <c r="R28" i="19"/>
  <c r="R29" i="19"/>
  <c r="R30" i="19"/>
  <c r="R31" i="19"/>
  <c r="R32" i="19"/>
  <c r="R33" i="19"/>
  <c r="R24" i="19"/>
  <c r="Q34" i="19"/>
  <c r="Q35" i="19"/>
  <c r="Q36" i="19"/>
  <c r="Q37" i="19"/>
  <c r="Q38" i="19"/>
  <c r="Q39" i="19"/>
  <c r="Q40" i="19"/>
  <c r="Q41" i="19"/>
  <c r="Q42" i="19"/>
  <c r="Q43" i="19"/>
  <c r="Q24" i="19"/>
  <c r="Q25" i="19"/>
  <c r="Q26" i="19"/>
  <c r="Q27" i="19"/>
  <c r="Q28" i="19"/>
  <c r="Q29" i="19"/>
  <c r="Q30" i="19"/>
  <c r="Q31" i="19"/>
  <c r="Q32" i="19"/>
  <c r="Q33" i="19"/>
  <c r="R15" i="19"/>
  <c r="R16" i="19"/>
  <c r="R17" i="19"/>
  <c r="R18" i="19"/>
  <c r="R19" i="19"/>
  <c r="R20" i="19"/>
  <c r="R21" i="19"/>
  <c r="T21" i="19" s="1"/>
  <c r="R22" i="19"/>
  <c r="R23" i="19"/>
  <c r="R14" i="19"/>
  <c r="R5" i="19"/>
  <c r="R6" i="19"/>
  <c r="R7" i="19"/>
  <c r="R8" i="19"/>
  <c r="R9" i="19"/>
  <c r="R10" i="19"/>
  <c r="R11" i="19"/>
  <c r="R12" i="19"/>
  <c r="R13" i="19"/>
  <c r="S13" i="19" s="1"/>
  <c r="R4" i="19"/>
  <c r="Q14" i="19"/>
  <c r="Q15" i="19"/>
  <c r="Q16" i="19"/>
  <c r="Q17" i="19"/>
  <c r="Q18" i="19"/>
  <c r="Q19" i="19"/>
  <c r="Q20" i="19"/>
  <c r="Q21" i="19"/>
  <c r="Q22" i="19"/>
  <c r="Q23" i="19"/>
  <c r="Q4" i="19"/>
  <c r="Q5" i="19"/>
  <c r="Q6" i="19"/>
  <c r="Q7" i="19"/>
  <c r="Q8" i="19"/>
  <c r="Q9" i="19"/>
  <c r="Q10" i="19"/>
  <c r="Q11" i="19"/>
  <c r="Q12" i="19"/>
  <c r="Q13" i="19"/>
  <c r="J75" i="19"/>
  <c r="J76" i="19"/>
  <c r="J77" i="19"/>
  <c r="L77" i="19" s="1"/>
  <c r="J78" i="19"/>
  <c r="J79" i="19"/>
  <c r="J80" i="19"/>
  <c r="J81" i="19"/>
  <c r="J82" i="19"/>
  <c r="J83" i="19"/>
  <c r="J74" i="19"/>
  <c r="J65" i="19"/>
  <c r="J66" i="19"/>
  <c r="J67" i="19"/>
  <c r="J68" i="19"/>
  <c r="J69" i="19"/>
  <c r="K69" i="19" s="1"/>
  <c r="J70" i="19"/>
  <c r="J71" i="19"/>
  <c r="J72" i="19"/>
  <c r="J73" i="19"/>
  <c r="J64" i="19"/>
  <c r="J55" i="19"/>
  <c r="J56" i="19"/>
  <c r="J57" i="19"/>
  <c r="J58" i="19"/>
  <c r="J59" i="19"/>
  <c r="K59" i="19" s="1"/>
  <c r="J60" i="19"/>
  <c r="J61" i="19"/>
  <c r="L61" i="19" s="1"/>
  <c r="J62" i="19"/>
  <c r="J63" i="19"/>
  <c r="J54" i="19"/>
  <c r="J45" i="19"/>
  <c r="J46" i="19"/>
  <c r="J47" i="19"/>
  <c r="J48" i="19"/>
  <c r="J49" i="19"/>
  <c r="J50" i="19"/>
  <c r="J51" i="19"/>
  <c r="J52" i="19"/>
  <c r="J53" i="19"/>
  <c r="L53" i="19" s="1"/>
  <c r="J44" i="19"/>
  <c r="J35" i="19"/>
  <c r="J36" i="19"/>
  <c r="J37" i="19"/>
  <c r="J38" i="19"/>
  <c r="J39" i="19"/>
  <c r="J40" i="19"/>
  <c r="J41" i="19"/>
  <c r="J42" i="19"/>
  <c r="J43" i="19"/>
  <c r="J34" i="19"/>
  <c r="J25" i="19"/>
  <c r="L25" i="19" s="1"/>
  <c r="J26" i="19"/>
  <c r="J27" i="19"/>
  <c r="J28" i="19"/>
  <c r="J29" i="19"/>
  <c r="J30" i="19"/>
  <c r="J31" i="19"/>
  <c r="J32" i="19"/>
  <c r="J33" i="19"/>
  <c r="K33" i="19"/>
  <c r="J24" i="19"/>
  <c r="J15" i="19"/>
  <c r="J16" i="19"/>
  <c r="L16" i="19" s="1"/>
  <c r="J17" i="19"/>
  <c r="J18" i="19"/>
  <c r="J19" i="19"/>
  <c r="J20" i="19"/>
  <c r="J21" i="19"/>
  <c r="J22" i="19"/>
  <c r="J23" i="19"/>
  <c r="J14" i="19"/>
  <c r="J5" i="19"/>
  <c r="J6" i="19"/>
  <c r="J7" i="19"/>
  <c r="J8" i="19"/>
  <c r="K8" i="19" s="1"/>
  <c r="J9" i="19"/>
  <c r="J10" i="19"/>
  <c r="J11" i="19"/>
  <c r="J12" i="19"/>
  <c r="J13" i="19"/>
  <c r="J4" i="19"/>
  <c r="D5" i="19"/>
  <c r="D6" i="19"/>
  <c r="D7" i="19"/>
  <c r="D8" i="19"/>
  <c r="D9" i="19"/>
  <c r="D10" i="19"/>
  <c r="E10" i="19" s="1"/>
  <c r="D11" i="19"/>
  <c r="D12" i="19"/>
  <c r="D13" i="19"/>
  <c r="D38" i="19"/>
  <c r="D39" i="19"/>
  <c r="D40" i="19"/>
  <c r="D41" i="19"/>
  <c r="D42" i="19"/>
  <c r="D43" i="19"/>
  <c r="D44" i="19"/>
  <c r="D45" i="19"/>
  <c r="D46" i="19"/>
  <c r="E46" i="19" s="1"/>
  <c r="D37" i="19"/>
  <c r="D27" i="19"/>
  <c r="D28" i="19"/>
  <c r="D29" i="19"/>
  <c r="D30" i="19"/>
  <c r="D31" i="19"/>
  <c r="D32" i="19"/>
  <c r="D33" i="19"/>
  <c r="D34" i="19"/>
  <c r="D35" i="19"/>
  <c r="D26" i="19"/>
  <c r="D16" i="19"/>
  <c r="E16" i="19" s="1"/>
  <c r="D17" i="19"/>
  <c r="D18" i="19"/>
  <c r="D19" i="19"/>
  <c r="D20" i="19"/>
  <c r="D21" i="19"/>
  <c r="D22" i="19"/>
  <c r="D23" i="19"/>
  <c r="D24" i="19"/>
  <c r="D15" i="19"/>
  <c r="K43" i="29"/>
  <c r="J43" i="29"/>
  <c r="D43" i="29"/>
  <c r="B43" i="29"/>
  <c r="K42" i="29"/>
  <c r="J42" i="29"/>
  <c r="D42" i="29"/>
  <c r="B42" i="29"/>
  <c r="K41" i="29"/>
  <c r="J41" i="29"/>
  <c r="D41" i="29"/>
  <c r="B41" i="29"/>
  <c r="K40" i="29"/>
  <c r="J40" i="29"/>
  <c r="D40" i="29"/>
  <c r="B40" i="29"/>
  <c r="K39" i="29"/>
  <c r="J39" i="29"/>
  <c r="D39" i="29"/>
  <c r="B39" i="29"/>
  <c r="K38" i="29"/>
  <c r="J38" i="29"/>
  <c r="D38" i="29"/>
  <c r="B38" i="29"/>
  <c r="K37" i="29"/>
  <c r="J37" i="29"/>
  <c r="D37" i="29"/>
  <c r="B37" i="29"/>
  <c r="K36" i="29"/>
  <c r="J36" i="29"/>
  <c r="D36" i="29"/>
  <c r="B36" i="29"/>
  <c r="K35" i="29"/>
  <c r="J35" i="29"/>
  <c r="D35" i="29"/>
  <c r="B35" i="29"/>
  <c r="K34" i="29"/>
  <c r="J34" i="29"/>
  <c r="D34" i="29"/>
  <c r="B34" i="29"/>
  <c r="K33" i="29"/>
  <c r="J33" i="29"/>
  <c r="D33" i="29"/>
  <c r="B33" i="29"/>
  <c r="K32" i="29"/>
  <c r="J32" i="29"/>
  <c r="D32" i="29"/>
  <c r="B32" i="29"/>
  <c r="K31" i="29"/>
  <c r="J31" i="29"/>
  <c r="D31" i="29"/>
  <c r="B31" i="29"/>
  <c r="K30" i="29"/>
  <c r="J30" i="29"/>
  <c r="D30" i="29"/>
  <c r="B30" i="29"/>
  <c r="K29" i="29"/>
  <c r="J29" i="29"/>
  <c r="D29" i="29"/>
  <c r="F29" i="29" s="1"/>
  <c r="B29" i="29"/>
  <c r="K28" i="29"/>
  <c r="J28" i="29"/>
  <c r="D28" i="29"/>
  <c r="B28" i="29"/>
  <c r="K27" i="29"/>
  <c r="J27" i="29"/>
  <c r="D27" i="29"/>
  <c r="B27" i="29"/>
  <c r="K26" i="29"/>
  <c r="J26" i="29"/>
  <c r="D26" i="29"/>
  <c r="F26" i="29" s="1"/>
  <c r="B26" i="29"/>
  <c r="K25" i="29"/>
  <c r="J25" i="29"/>
  <c r="D25" i="29"/>
  <c r="B25" i="29"/>
  <c r="K24" i="29"/>
  <c r="J24" i="29"/>
  <c r="D24" i="29"/>
  <c r="B24" i="29"/>
  <c r="K23" i="29"/>
  <c r="J23" i="29"/>
  <c r="D23" i="29"/>
  <c r="F23" i="29" s="1"/>
  <c r="B23" i="29"/>
  <c r="K22" i="29"/>
  <c r="J22" i="29"/>
  <c r="D22" i="29"/>
  <c r="B22" i="29"/>
  <c r="K21" i="29"/>
  <c r="J21" i="29"/>
  <c r="D21" i="29"/>
  <c r="B21" i="29"/>
  <c r="K20" i="29"/>
  <c r="J20" i="29"/>
  <c r="D20" i="29"/>
  <c r="F20" i="29" s="1"/>
  <c r="B20" i="29"/>
  <c r="K19" i="29"/>
  <c r="J19" i="29"/>
  <c r="D19" i="29"/>
  <c r="B19" i="29"/>
  <c r="K18" i="29"/>
  <c r="J18" i="29"/>
  <c r="D18" i="29"/>
  <c r="B18" i="29"/>
  <c r="K17" i="29"/>
  <c r="J17" i="29"/>
  <c r="D17" i="29"/>
  <c r="F17" i="29" s="1"/>
  <c r="B17" i="29"/>
  <c r="K16" i="29"/>
  <c r="J16" i="29"/>
  <c r="D16" i="29"/>
  <c r="B16" i="29"/>
  <c r="K15" i="29"/>
  <c r="J15" i="29"/>
  <c r="D15" i="29"/>
  <c r="B15" i="29"/>
  <c r="K14" i="29"/>
  <c r="J14" i="29"/>
  <c r="D14" i="29"/>
  <c r="F14" i="29" s="1"/>
  <c r="B14" i="29"/>
  <c r="K13" i="29"/>
  <c r="J13" i="29"/>
  <c r="D13" i="29"/>
  <c r="B13" i="29"/>
  <c r="K12" i="29"/>
  <c r="J12" i="29"/>
  <c r="D12" i="29"/>
  <c r="B12" i="29"/>
  <c r="K11" i="29"/>
  <c r="J11" i="29"/>
  <c r="D11" i="29"/>
  <c r="F11" i="29" s="1"/>
  <c r="B11" i="29"/>
  <c r="K10" i="29"/>
  <c r="J10" i="29"/>
  <c r="D10" i="29"/>
  <c r="B10" i="29"/>
  <c r="K9" i="29"/>
  <c r="J9" i="29"/>
  <c r="D9" i="29"/>
  <c r="B9" i="29"/>
  <c r="K8" i="29"/>
  <c r="J8" i="29"/>
  <c r="D8" i="29"/>
  <c r="F8" i="29" s="1"/>
  <c r="B8" i="29"/>
  <c r="K43" i="28"/>
  <c r="J43" i="28"/>
  <c r="D43" i="28"/>
  <c r="B43" i="28"/>
  <c r="K42" i="28"/>
  <c r="J42" i="28"/>
  <c r="D42" i="28"/>
  <c r="B42" i="28"/>
  <c r="K41" i="28"/>
  <c r="J41" i="28"/>
  <c r="D41" i="28"/>
  <c r="B41" i="28"/>
  <c r="K40" i="28"/>
  <c r="J40" i="28"/>
  <c r="D40" i="28"/>
  <c r="B40" i="28"/>
  <c r="K39" i="28"/>
  <c r="J39" i="28"/>
  <c r="D39" i="28"/>
  <c r="B39" i="28"/>
  <c r="K38" i="28"/>
  <c r="J38" i="28"/>
  <c r="D38" i="28"/>
  <c r="B38" i="28"/>
  <c r="K37" i="28"/>
  <c r="J37" i="28"/>
  <c r="D37" i="28"/>
  <c r="B37" i="28"/>
  <c r="K36" i="28"/>
  <c r="J36" i="28"/>
  <c r="D36" i="28"/>
  <c r="B36" i="28"/>
  <c r="K35" i="28"/>
  <c r="J35" i="28"/>
  <c r="D35" i="28"/>
  <c r="B35" i="28"/>
  <c r="K34" i="28"/>
  <c r="J34" i="28"/>
  <c r="D34" i="28"/>
  <c r="B34" i="28"/>
  <c r="K33" i="28"/>
  <c r="J33" i="28"/>
  <c r="D33" i="28"/>
  <c r="B33" i="28"/>
  <c r="K32" i="28"/>
  <c r="J32" i="28"/>
  <c r="D32" i="28"/>
  <c r="B32" i="28"/>
  <c r="K31" i="28"/>
  <c r="J31" i="28"/>
  <c r="D31" i="28"/>
  <c r="B31" i="28"/>
  <c r="K30" i="28"/>
  <c r="J30" i="28"/>
  <c r="D30" i="28"/>
  <c r="B30" i="28"/>
  <c r="K29" i="28"/>
  <c r="J29" i="28"/>
  <c r="D29" i="28"/>
  <c r="B29" i="28"/>
  <c r="K28" i="28"/>
  <c r="J28" i="28"/>
  <c r="D28" i="28"/>
  <c r="B28" i="28"/>
  <c r="K27" i="28"/>
  <c r="J27" i="28"/>
  <c r="D27" i="28"/>
  <c r="B27" i="28"/>
  <c r="K26" i="28"/>
  <c r="J26" i="28"/>
  <c r="D26" i="28"/>
  <c r="B26" i="28"/>
  <c r="K25" i="28"/>
  <c r="J25" i="28"/>
  <c r="D25" i="28"/>
  <c r="B25" i="28"/>
  <c r="K24" i="28"/>
  <c r="J24" i="28"/>
  <c r="D24" i="28"/>
  <c r="B24" i="28"/>
  <c r="K23" i="28"/>
  <c r="J23" i="28"/>
  <c r="D23" i="28"/>
  <c r="B23" i="28"/>
  <c r="K22" i="28"/>
  <c r="J22" i="28"/>
  <c r="D22" i="28"/>
  <c r="B22" i="28"/>
  <c r="K21" i="28"/>
  <c r="J21" i="28"/>
  <c r="D21" i="28"/>
  <c r="B21" i="28"/>
  <c r="K20" i="28"/>
  <c r="J20" i="28"/>
  <c r="D20" i="28"/>
  <c r="B20" i="28"/>
  <c r="K19" i="28"/>
  <c r="J19" i="28"/>
  <c r="D19" i="28"/>
  <c r="B19" i="28"/>
  <c r="K18" i="28"/>
  <c r="J18" i="28"/>
  <c r="D18" i="28"/>
  <c r="B18" i="28"/>
  <c r="K17" i="28"/>
  <c r="J17" i="28"/>
  <c r="D17" i="28"/>
  <c r="B17" i="28"/>
  <c r="K16" i="28"/>
  <c r="J16" i="28"/>
  <c r="D16" i="28"/>
  <c r="B16" i="28"/>
  <c r="K15" i="28"/>
  <c r="J15" i="28"/>
  <c r="D15" i="28"/>
  <c r="B15" i="28"/>
  <c r="K14" i="28"/>
  <c r="J14" i="28"/>
  <c r="D14" i="28"/>
  <c r="B14" i="28"/>
  <c r="K13" i="28"/>
  <c r="J13" i="28"/>
  <c r="D13" i="28"/>
  <c r="B13" i="28"/>
  <c r="K12" i="28"/>
  <c r="J12" i="28"/>
  <c r="D12" i="28"/>
  <c r="B12" i="28"/>
  <c r="K11" i="28"/>
  <c r="J11" i="28"/>
  <c r="D11" i="28"/>
  <c r="B11" i="28"/>
  <c r="K10" i="28"/>
  <c r="J10" i="28"/>
  <c r="D10" i="28"/>
  <c r="B10" i="28"/>
  <c r="K9" i="28"/>
  <c r="J9" i="28"/>
  <c r="D9" i="28"/>
  <c r="B9" i="28"/>
  <c r="K8" i="28"/>
  <c r="J8" i="28"/>
  <c r="D8" i="28"/>
  <c r="B8" i="28"/>
  <c r="K43" i="27"/>
  <c r="D43" i="27"/>
  <c r="B43" i="27"/>
  <c r="K42" i="27"/>
  <c r="D42" i="27"/>
  <c r="E41" i="27" s="1"/>
  <c r="B42" i="27"/>
  <c r="K41" i="27"/>
  <c r="D41" i="27"/>
  <c r="B41" i="27"/>
  <c r="K40" i="27"/>
  <c r="D40" i="27"/>
  <c r="B40" i="27"/>
  <c r="K39" i="27"/>
  <c r="D39" i="27"/>
  <c r="B39" i="27"/>
  <c r="K38" i="27"/>
  <c r="D38" i="27"/>
  <c r="B38" i="27"/>
  <c r="K37" i="27"/>
  <c r="D37" i="27"/>
  <c r="B37" i="27"/>
  <c r="K36" i="27"/>
  <c r="D36" i="27"/>
  <c r="B36" i="27"/>
  <c r="K35" i="27"/>
  <c r="D35" i="27"/>
  <c r="B35" i="27"/>
  <c r="K34" i="27"/>
  <c r="D34" i="27"/>
  <c r="B34" i="27"/>
  <c r="K33" i="27"/>
  <c r="D33" i="27"/>
  <c r="B33" i="27"/>
  <c r="K32" i="27"/>
  <c r="D32" i="27"/>
  <c r="B32" i="27"/>
  <c r="K31" i="27"/>
  <c r="D31" i="27"/>
  <c r="B31" i="27"/>
  <c r="K30" i="27"/>
  <c r="D30" i="27"/>
  <c r="B30" i="27"/>
  <c r="K29" i="27"/>
  <c r="D29" i="27"/>
  <c r="B29" i="27"/>
  <c r="K28" i="27"/>
  <c r="D28" i="27"/>
  <c r="B28" i="27"/>
  <c r="K27" i="27"/>
  <c r="D27" i="27"/>
  <c r="B27" i="27"/>
  <c r="K26" i="27"/>
  <c r="D26" i="27"/>
  <c r="B26" i="27"/>
  <c r="K25" i="27"/>
  <c r="D25" i="27"/>
  <c r="B25" i="27"/>
  <c r="K24" i="27"/>
  <c r="D24" i="27"/>
  <c r="B24" i="27"/>
  <c r="K23" i="27"/>
  <c r="D23" i="27"/>
  <c r="B23" i="27"/>
  <c r="K22" i="27"/>
  <c r="D22" i="27"/>
  <c r="B22" i="27"/>
  <c r="K21" i="27"/>
  <c r="D21" i="27"/>
  <c r="B21" i="27"/>
  <c r="K20" i="27"/>
  <c r="D20" i="27"/>
  <c r="B20" i="27"/>
  <c r="K19" i="27"/>
  <c r="D19" i="27"/>
  <c r="B19" i="27"/>
  <c r="K18" i="27"/>
  <c r="D18" i="27"/>
  <c r="B18" i="27"/>
  <c r="K17" i="27"/>
  <c r="D17" i="27"/>
  <c r="B17" i="27"/>
  <c r="K16" i="27"/>
  <c r="D16" i="27"/>
  <c r="B16" i="27"/>
  <c r="K15" i="27"/>
  <c r="D15" i="27"/>
  <c r="B15" i="27"/>
  <c r="K14" i="27"/>
  <c r="D14" i="27"/>
  <c r="E14" i="27" s="1"/>
  <c r="B14" i="27"/>
  <c r="K13" i="27"/>
  <c r="D13" i="27"/>
  <c r="B13" i="27"/>
  <c r="K12" i="27"/>
  <c r="D12" i="27"/>
  <c r="B12" i="27"/>
  <c r="K11" i="27"/>
  <c r="D11" i="27"/>
  <c r="B11" i="27"/>
  <c r="K10" i="27"/>
  <c r="D10" i="27"/>
  <c r="B10" i="27"/>
  <c r="K9" i="27"/>
  <c r="J9" i="27"/>
  <c r="D9" i="27"/>
  <c r="B9" i="27"/>
  <c r="K8" i="27"/>
  <c r="J8" i="27"/>
  <c r="D8" i="27"/>
  <c r="B8" i="27"/>
  <c r="K43" i="26"/>
  <c r="J43" i="26"/>
  <c r="D43" i="26"/>
  <c r="B43" i="26"/>
  <c r="K42" i="26"/>
  <c r="J42" i="26"/>
  <c r="D42" i="26"/>
  <c r="B42" i="26"/>
  <c r="K41" i="26"/>
  <c r="J41" i="26"/>
  <c r="D41" i="26"/>
  <c r="B41" i="26"/>
  <c r="K40" i="26"/>
  <c r="J40" i="26"/>
  <c r="D40" i="26"/>
  <c r="B40" i="26"/>
  <c r="K39" i="26"/>
  <c r="J39" i="26"/>
  <c r="D39" i="26"/>
  <c r="B39" i="26"/>
  <c r="K38" i="26"/>
  <c r="J38" i="26"/>
  <c r="D38" i="26"/>
  <c r="B38" i="26"/>
  <c r="K37" i="26"/>
  <c r="J37" i="26"/>
  <c r="D37" i="26"/>
  <c r="B37" i="26"/>
  <c r="K36" i="26"/>
  <c r="J36" i="26"/>
  <c r="D36" i="26"/>
  <c r="B36" i="26"/>
  <c r="K35" i="26"/>
  <c r="J35" i="26"/>
  <c r="D35" i="26"/>
  <c r="B35" i="26"/>
  <c r="K34" i="26"/>
  <c r="J34" i="26"/>
  <c r="D34" i="26"/>
  <c r="B34" i="26"/>
  <c r="K33" i="26"/>
  <c r="J33" i="26"/>
  <c r="D33" i="26"/>
  <c r="B33" i="26"/>
  <c r="K32" i="26"/>
  <c r="J32" i="26"/>
  <c r="D32" i="26"/>
  <c r="B32" i="26"/>
  <c r="K31" i="26"/>
  <c r="J31" i="26"/>
  <c r="D31" i="26"/>
  <c r="B31" i="26"/>
  <c r="K30" i="26"/>
  <c r="J30" i="26"/>
  <c r="D30" i="26"/>
  <c r="B30" i="26"/>
  <c r="K29" i="26"/>
  <c r="J29" i="26"/>
  <c r="D29" i="26"/>
  <c r="B29" i="26"/>
  <c r="K28" i="26"/>
  <c r="J28" i="26"/>
  <c r="D28" i="26"/>
  <c r="B28" i="26"/>
  <c r="K27" i="26"/>
  <c r="J27" i="26"/>
  <c r="D27" i="26"/>
  <c r="B27" i="26"/>
  <c r="K26" i="26"/>
  <c r="J26" i="26"/>
  <c r="D26" i="26"/>
  <c r="B26" i="26"/>
  <c r="K25" i="26"/>
  <c r="J25" i="26"/>
  <c r="D25" i="26"/>
  <c r="B25" i="26"/>
  <c r="K24" i="26"/>
  <c r="J24" i="26"/>
  <c r="D24" i="26"/>
  <c r="B24" i="26"/>
  <c r="K23" i="26"/>
  <c r="J23" i="26"/>
  <c r="D23" i="26"/>
  <c r="B23" i="26"/>
  <c r="K22" i="26"/>
  <c r="J22" i="26"/>
  <c r="D22" i="26"/>
  <c r="B22" i="26"/>
  <c r="K21" i="26"/>
  <c r="J21" i="26"/>
  <c r="D21" i="26"/>
  <c r="B21" i="26"/>
  <c r="K20" i="26"/>
  <c r="J20" i="26"/>
  <c r="D20" i="26"/>
  <c r="B20" i="26"/>
  <c r="K19" i="26"/>
  <c r="J19" i="26"/>
  <c r="D19" i="26"/>
  <c r="B19" i="26"/>
  <c r="K18" i="26"/>
  <c r="J18" i="26"/>
  <c r="D18" i="26"/>
  <c r="B18" i="26"/>
  <c r="K17" i="26"/>
  <c r="J17" i="26"/>
  <c r="D17" i="26"/>
  <c r="B17" i="26"/>
  <c r="K16" i="26"/>
  <c r="J16" i="26"/>
  <c r="D16" i="26"/>
  <c r="B16" i="26"/>
  <c r="K15" i="26"/>
  <c r="J15" i="26"/>
  <c r="D15" i="26"/>
  <c r="B15" i="26"/>
  <c r="K14" i="26"/>
  <c r="J14" i="26"/>
  <c r="D14" i="26"/>
  <c r="B14" i="26"/>
  <c r="K13" i="26"/>
  <c r="J13" i="26"/>
  <c r="D13" i="26"/>
  <c r="B13" i="26"/>
  <c r="K12" i="26"/>
  <c r="J12" i="26"/>
  <c r="D12" i="26"/>
  <c r="B12" i="26"/>
  <c r="K11" i="26"/>
  <c r="J11" i="26"/>
  <c r="D11" i="26"/>
  <c r="B11" i="26"/>
  <c r="K10" i="26"/>
  <c r="J10" i="26"/>
  <c r="D10" i="26"/>
  <c r="B10" i="26"/>
  <c r="K9" i="26"/>
  <c r="J9" i="26"/>
  <c r="D9" i="26"/>
  <c r="B9" i="26"/>
  <c r="K8" i="26"/>
  <c r="J8" i="26"/>
  <c r="D8" i="26"/>
  <c r="B8" i="26"/>
  <c r="K151" i="24"/>
  <c r="C145" i="31" s="1"/>
  <c r="J151" i="24"/>
  <c r="D151" i="24"/>
  <c r="B151" i="24"/>
  <c r="K150" i="24"/>
  <c r="C144" i="31" s="1"/>
  <c r="J150" i="24"/>
  <c r="D150" i="24"/>
  <c r="B150" i="24"/>
  <c r="K149" i="24"/>
  <c r="C143" i="31" s="1"/>
  <c r="J149" i="24"/>
  <c r="D149" i="24"/>
  <c r="B149" i="24"/>
  <c r="K148" i="24"/>
  <c r="C142" i="31" s="1"/>
  <c r="J148" i="24"/>
  <c r="D148" i="24"/>
  <c r="B148" i="24"/>
  <c r="K147" i="24"/>
  <c r="C141" i="31" s="1"/>
  <c r="J147" i="24"/>
  <c r="D147" i="24"/>
  <c r="B147" i="24"/>
  <c r="K146" i="24"/>
  <c r="C140" i="31" s="1"/>
  <c r="J146" i="24"/>
  <c r="D146" i="24"/>
  <c r="B146" i="24"/>
  <c r="K145" i="24"/>
  <c r="C139" i="31" s="1"/>
  <c r="J145" i="24"/>
  <c r="D145" i="24"/>
  <c r="B145" i="24"/>
  <c r="K144" i="24"/>
  <c r="C138" i="31" s="1"/>
  <c r="J144" i="24"/>
  <c r="D144" i="24"/>
  <c r="B144" i="24"/>
  <c r="K143" i="24"/>
  <c r="C137" i="31" s="1"/>
  <c r="J143" i="24"/>
  <c r="D143" i="24"/>
  <c r="B143" i="24"/>
  <c r="K142" i="24"/>
  <c r="C136" i="31" s="1"/>
  <c r="J142" i="24"/>
  <c r="D142" i="24"/>
  <c r="B142" i="24"/>
  <c r="K141" i="24"/>
  <c r="C135" i="31" s="1"/>
  <c r="J141" i="24"/>
  <c r="D141" i="24"/>
  <c r="B141" i="24"/>
  <c r="K140" i="24"/>
  <c r="C134" i="31" s="1"/>
  <c r="J140" i="24"/>
  <c r="D140" i="24"/>
  <c r="B140" i="24"/>
  <c r="K139" i="24"/>
  <c r="C133" i="31" s="1"/>
  <c r="D139" i="24"/>
  <c r="B139" i="24"/>
  <c r="K138" i="24"/>
  <c r="C132" i="31" s="1"/>
  <c r="J138" i="24"/>
  <c r="D138" i="24"/>
  <c r="B138" i="24"/>
  <c r="K137" i="24"/>
  <c r="C131" i="31" s="1"/>
  <c r="J137" i="24"/>
  <c r="D137" i="24"/>
  <c r="B137" i="24"/>
  <c r="K136" i="24"/>
  <c r="J136" i="24"/>
  <c r="D136" i="24"/>
  <c r="B136" i="24"/>
  <c r="K135" i="24"/>
  <c r="J135" i="24"/>
  <c r="D135" i="24"/>
  <c r="B135" i="24"/>
  <c r="K134" i="24"/>
  <c r="C128" i="31" s="1"/>
  <c r="J134" i="24"/>
  <c r="D134" i="24"/>
  <c r="B134" i="24"/>
  <c r="K133" i="24"/>
  <c r="C127" i="31" s="1"/>
  <c r="J133" i="24"/>
  <c r="D133" i="24"/>
  <c r="B133" i="24"/>
  <c r="K132" i="24"/>
  <c r="C126" i="31" s="1"/>
  <c r="J132" i="24"/>
  <c r="D132" i="24"/>
  <c r="B132" i="24"/>
  <c r="K131" i="24"/>
  <c r="C125" i="31" s="1"/>
  <c r="J131" i="24"/>
  <c r="D131" i="24"/>
  <c r="B131" i="24"/>
  <c r="K130" i="24"/>
  <c r="C124" i="31" s="1"/>
  <c r="J130" i="24"/>
  <c r="D130" i="24"/>
  <c r="B130" i="24"/>
  <c r="K129" i="24"/>
  <c r="C123" i="31" s="1"/>
  <c r="J129" i="24"/>
  <c r="D129" i="24"/>
  <c r="B129" i="24"/>
  <c r="K128" i="24"/>
  <c r="C122" i="31" s="1"/>
  <c r="J128" i="24"/>
  <c r="D128" i="24"/>
  <c r="B128" i="24"/>
  <c r="K127" i="24"/>
  <c r="C121" i="31" s="1"/>
  <c r="J127" i="24"/>
  <c r="D127" i="24"/>
  <c r="B127" i="24"/>
  <c r="K126" i="24"/>
  <c r="C120" i="31" s="1"/>
  <c r="J126" i="24"/>
  <c r="D126" i="24"/>
  <c r="E125" i="24" s="1"/>
  <c r="B126" i="24"/>
  <c r="K125" i="24"/>
  <c r="C119" i="31" s="1"/>
  <c r="J125" i="24"/>
  <c r="D125" i="24"/>
  <c r="B125" i="24"/>
  <c r="K124" i="24"/>
  <c r="C118" i="31" s="1"/>
  <c r="J124" i="24"/>
  <c r="D124" i="24"/>
  <c r="B124" i="24"/>
  <c r="K123" i="24"/>
  <c r="C117" i="31" s="1"/>
  <c r="J123" i="24"/>
  <c r="D123" i="24"/>
  <c r="B123" i="24"/>
  <c r="K122" i="24"/>
  <c r="C116" i="31" s="1"/>
  <c r="D122" i="24"/>
  <c r="B122" i="24"/>
  <c r="K121" i="24"/>
  <c r="C115" i="31" s="1"/>
  <c r="J121" i="24"/>
  <c r="D121" i="24"/>
  <c r="B121" i="24"/>
  <c r="K120" i="24"/>
  <c r="J120" i="24"/>
  <c r="D120" i="24"/>
  <c r="B120" i="24"/>
  <c r="K119" i="24"/>
  <c r="J119" i="24"/>
  <c r="D119" i="24"/>
  <c r="B119" i="24"/>
  <c r="K118" i="24"/>
  <c r="C112" i="31" s="1"/>
  <c r="J118" i="24"/>
  <c r="D118" i="24"/>
  <c r="B118" i="24"/>
  <c r="K117" i="24"/>
  <c r="C111" i="31" s="1"/>
  <c r="J117" i="24"/>
  <c r="D117" i="24"/>
  <c r="B117" i="24"/>
  <c r="K116" i="24"/>
  <c r="C110" i="31" s="1"/>
  <c r="D116" i="24"/>
  <c r="B116" i="24"/>
  <c r="K115" i="24"/>
  <c r="C109" i="31" s="1"/>
  <c r="J115" i="24"/>
  <c r="D115" i="24"/>
  <c r="B115" i="24"/>
  <c r="K114" i="24"/>
  <c r="C108" i="31" s="1"/>
  <c r="J114" i="24"/>
  <c r="D114" i="24"/>
  <c r="B114" i="24"/>
  <c r="K113" i="24"/>
  <c r="J113" i="24"/>
  <c r="D113" i="24"/>
  <c r="B113" i="24"/>
  <c r="K112" i="24"/>
  <c r="J112" i="24"/>
  <c r="D112" i="24"/>
  <c r="B112" i="24"/>
  <c r="K111" i="24"/>
  <c r="D111" i="24"/>
  <c r="B111" i="24"/>
  <c r="K110" i="24"/>
  <c r="C104" i="31" s="1"/>
  <c r="D110" i="24"/>
  <c r="B110" i="24"/>
  <c r="K109" i="24"/>
  <c r="C103" i="31" s="1"/>
  <c r="J109" i="24"/>
  <c r="D109" i="24"/>
  <c r="B109" i="24"/>
  <c r="K108" i="24"/>
  <c r="C102" i="31" s="1"/>
  <c r="J108" i="24"/>
  <c r="D108" i="24"/>
  <c r="B108" i="24"/>
  <c r="K107" i="24"/>
  <c r="C101" i="31" s="1"/>
  <c r="J107" i="24"/>
  <c r="D107" i="24"/>
  <c r="B107" i="24"/>
  <c r="K106" i="24"/>
  <c r="C100" i="31" s="1"/>
  <c r="J106" i="24"/>
  <c r="D106" i="24"/>
  <c r="B106" i="24"/>
  <c r="K105" i="24"/>
  <c r="J105" i="24"/>
  <c r="D105" i="24"/>
  <c r="B105" i="24"/>
  <c r="K104" i="24"/>
  <c r="J104" i="24"/>
  <c r="D104" i="24"/>
  <c r="B104" i="24"/>
  <c r="K103" i="24"/>
  <c r="C97" i="31" s="1"/>
  <c r="J103" i="24"/>
  <c r="D103" i="24"/>
  <c r="B103" i="24"/>
  <c r="K102" i="24"/>
  <c r="C96" i="31" s="1"/>
  <c r="J102" i="24"/>
  <c r="D102" i="24"/>
  <c r="B102" i="24"/>
  <c r="K101" i="24"/>
  <c r="J101" i="24"/>
  <c r="D101" i="24"/>
  <c r="B101" i="24"/>
  <c r="K100" i="24"/>
  <c r="C94" i="31" s="1"/>
  <c r="J100" i="24"/>
  <c r="D100" i="24"/>
  <c r="B100" i="24"/>
  <c r="K99" i="24"/>
  <c r="C93" i="31" s="1"/>
  <c r="D99" i="24"/>
  <c r="B99" i="24"/>
  <c r="K98" i="24"/>
  <c r="J98" i="24"/>
  <c r="D98" i="24"/>
  <c r="B98" i="24"/>
  <c r="K97" i="24"/>
  <c r="J97" i="24"/>
  <c r="D97" i="24"/>
  <c r="B97" i="24"/>
  <c r="K96" i="24"/>
  <c r="C90" i="31" s="1"/>
  <c r="J96" i="24"/>
  <c r="D96" i="24"/>
  <c r="B96" i="24"/>
  <c r="K95" i="24"/>
  <c r="C89" i="31" s="1"/>
  <c r="J95" i="24"/>
  <c r="D95" i="24"/>
  <c r="B95" i="24"/>
  <c r="K94" i="24"/>
  <c r="C88" i="31" s="1"/>
  <c r="J94" i="24"/>
  <c r="D94" i="24"/>
  <c r="B94" i="24"/>
  <c r="K93" i="24"/>
  <c r="J93" i="24"/>
  <c r="D93" i="24"/>
  <c r="B93" i="24"/>
  <c r="K92" i="24"/>
  <c r="D92" i="24"/>
  <c r="B92" i="24"/>
  <c r="K91" i="24"/>
  <c r="D91" i="24"/>
  <c r="B91" i="24"/>
  <c r="K90" i="24"/>
  <c r="C84" i="31" s="1"/>
  <c r="J90" i="24"/>
  <c r="D90" i="24"/>
  <c r="B90" i="24"/>
  <c r="K89" i="24"/>
  <c r="C83" i="31" s="1"/>
  <c r="J89" i="24"/>
  <c r="D89" i="24"/>
  <c r="B89" i="24"/>
  <c r="K88" i="24"/>
  <c r="C82" i="31" s="1"/>
  <c r="J88" i="24"/>
  <c r="D88" i="24"/>
  <c r="B88" i="24"/>
  <c r="K87" i="24"/>
  <c r="J87" i="24"/>
  <c r="D87" i="24"/>
  <c r="B87" i="24"/>
  <c r="K86" i="24"/>
  <c r="C80" i="31" s="1"/>
  <c r="D86" i="24"/>
  <c r="B86" i="24"/>
  <c r="K85" i="24"/>
  <c r="C79" i="31" s="1"/>
  <c r="J85" i="24"/>
  <c r="D85" i="24"/>
  <c r="B85" i="24"/>
  <c r="K84" i="24"/>
  <c r="J84" i="24"/>
  <c r="D84" i="24"/>
  <c r="B84" i="24"/>
  <c r="K83" i="24"/>
  <c r="C77" i="31" s="1"/>
  <c r="J83" i="24"/>
  <c r="D83" i="24"/>
  <c r="B83" i="24"/>
  <c r="K82" i="24"/>
  <c r="J82" i="24"/>
  <c r="D82" i="24"/>
  <c r="B82" i="24"/>
  <c r="K81" i="24"/>
  <c r="C75" i="31" s="1"/>
  <c r="J81" i="24"/>
  <c r="D81" i="24"/>
  <c r="B81" i="24"/>
  <c r="K80" i="24"/>
  <c r="C74" i="31" s="1"/>
  <c r="D80" i="24"/>
  <c r="B80" i="24"/>
  <c r="K79" i="24"/>
  <c r="C73" i="31" s="1"/>
  <c r="J79" i="24"/>
  <c r="D79" i="24"/>
  <c r="B79" i="24"/>
  <c r="K78" i="24"/>
  <c r="C72" i="31" s="1"/>
  <c r="J78" i="24"/>
  <c r="D78" i="24"/>
  <c r="B78" i="24"/>
  <c r="K77" i="24"/>
  <c r="J77" i="24"/>
  <c r="D77" i="24"/>
  <c r="B77" i="24"/>
  <c r="K76" i="24"/>
  <c r="C70" i="31" s="1"/>
  <c r="J76" i="24"/>
  <c r="D76" i="24"/>
  <c r="B76" i="24"/>
  <c r="K75" i="24"/>
  <c r="C69" i="31" s="1"/>
  <c r="J75" i="24"/>
  <c r="D75" i="24"/>
  <c r="B75" i="24"/>
  <c r="K74" i="24"/>
  <c r="D74" i="24"/>
  <c r="B74" i="24"/>
  <c r="K73" i="24"/>
  <c r="C67" i="31" s="1"/>
  <c r="J73" i="24"/>
  <c r="D73" i="24"/>
  <c r="B73" i="24"/>
  <c r="K72" i="24"/>
  <c r="C66" i="31" s="1"/>
  <c r="J72" i="24"/>
  <c r="D72" i="24"/>
  <c r="B72" i="24"/>
  <c r="K71" i="24"/>
  <c r="J71" i="24"/>
  <c r="D71" i="24"/>
  <c r="B71" i="24"/>
  <c r="K70" i="24"/>
  <c r="J70" i="24"/>
  <c r="D70" i="24"/>
  <c r="B70" i="24"/>
  <c r="K69" i="24"/>
  <c r="C63" i="31" s="1"/>
  <c r="J69" i="24"/>
  <c r="D69" i="24"/>
  <c r="B69" i="24"/>
  <c r="K68" i="24"/>
  <c r="C62" i="31" s="1"/>
  <c r="J68" i="24"/>
  <c r="D68" i="24"/>
  <c r="B68" i="24"/>
  <c r="K67" i="24"/>
  <c r="C61" i="31" s="1"/>
  <c r="J67" i="24"/>
  <c r="D67" i="24"/>
  <c r="B67" i="24"/>
  <c r="K66" i="24"/>
  <c r="C60" i="31" s="1"/>
  <c r="J66" i="24"/>
  <c r="D66" i="24"/>
  <c r="B66" i="24"/>
  <c r="K65" i="24"/>
  <c r="C59" i="31" s="1"/>
  <c r="J65" i="24"/>
  <c r="D65" i="24"/>
  <c r="B65" i="24"/>
  <c r="K64" i="24"/>
  <c r="C58" i="31" s="1"/>
  <c r="J64" i="24"/>
  <c r="D64" i="24"/>
  <c r="B64" i="24"/>
  <c r="K63" i="24"/>
  <c r="J63" i="24"/>
  <c r="D63" i="24"/>
  <c r="B63" i="24"/>
  <c r="K62" i="24"/>
  <c r="C56" i="31" s="1"/>
  <c r="D62" i="24"/>
  <c r="B62" i="24"/>
  <c r="K61" i="24"/>
  <c r="C55" i="31" s="1"/>
  <c r="J61" i="24"/>
  <c r="D61" i="24"/>
  <c r="B61" i="24"/>
  <c r="K60" i="24"/>
  <c r="J60" i="24"/>
  <c r="D60" i="24"/>
  <c r="B60" i="24"/>
  <c r="K59" i="24"/>
  <c r="J59" i="24"/>
  <c r="D59" i="24"/>
  <c r="B59" i="24"/>
  <c r="K58" i="24"/>
  <c r="C52" i="31" s="1"/>
  <c r="J58" i="24"/>
  <c r="D58" i="24"/>
  <c r="B58" i="24"/>
  <c r="K57" i="24"/>
  <c r="C51" i="31" s="1"/>
  <c r="J57" i="24"/>
  <c r="D57" i="24"/>
  <c r="B57" i="24"/>
  <c r="K56" i="24"/>
  <c r="C50" i="31" s="1"/>
  <c r="D56" i="24"/>
  <c r="B56" i="24"/>
  <c r="K55" i="24"/>
  <c r="C49" i="31" s="1"/>
  <c r="J55" i="24"/>
  <c r="D55" i="24"/>
  <c r="B55" i="24"/>
  <c r="K54" i="24"/>
  <c r="C48" i="31" s="1"/>
  <c r="J54" i="24"/>
  <c r="D54" i="24"/>
  <c r="B54" i="24"/>
  <c r="K53" i="24"/>
  <c r="C47" i="31" s="1"/>
  <c r="J53" i="24"/>
  <c r="D53" i="24"/>
  <c r="B53" i="24"/>
  <c r="K52" i="24"/>
  <c r="J52" i="24"/>
  <c r="D52" i="24"/>
  <c r="B52" i="24"/>
  <c r="K51" i="24"/>
  <c r="C45" i="31" s="1"/>
  <c r="J51" i="24"/>
  <c r="D51" i="24"/>
  <c r="B51" i="24"/>
  <c r="K50" i="24"/>
  <c r="D50" i="24"/>
  <c r="B50" i="24"/>
  <c r="K49" i="24"/>
  <c r="C43" i="31" s="1"/>
  <c r="D49" i="24"/>
  <c r="B49" i="24"/>
  <c r="K48" i="24"/>
  <c r="C42" i="31" s="1"/>
  <c r="J48" i="24"/>
  <c r="D48" i="24"/>
  <c r="B48" i="24"/>
  <c r="K47" i="24"/>
  <c r="C41" i="31" s="1"/>
  <c r="J47" i="24"/>
  <c r="D47" i="24"/>
  <c r="B47" i="24"/>
  <c r="K46" i="24"/>
  <c r="C40" i="31" s="1"/>
  <c r="J46" i="24"/>
  <c r="D46" i="24"/>
  <c r="B46" i="24"/>
  <c r="K45" i="24"/>
  <c r="C39" i="31" s="1"/>
  <c r="J45" i="24"/>
  <c r="D45" i="24"/>
  <c r="B45" i="24"/>
  <c r="K44" i="24"/>
  <c r="J44" i="24"/>
  <c r="D44" i="24"/>
  <c r="B44" i="24"/>
  <c r="K43" i="24"/>
  <c r="C37" i="31" s="1"/>
  <c r="J43" i="24"/>
  <c r="D43" i="24"/>
  <c r="B43" i="24"/>
  <c r="K42" i="24"/>
  <c r="C36" i="31" s="1"/>
  <c r="D42" i="24"/>
  <c r="B42" i="24"/>
  <c r="K41" i="24"/>
  <c r="C35" i="31" s="1"/>
  <c r="J41" i="24"/>
  <c r="D41" i="24"/>
  <c r="B41" i="24"/>
  <c r="K40" i="24"/>
  <c r="J40" i="24"/>
  <c r="D40" i="24"/>
  <c r="B40" i="24"/>
  <c r="K39" i="24"/>
  <c r="C33" i="31" s="1"/>
  <c r="D39" i="24"/>
  <c r="B39" i="24"/>
  <c r="K38" i="24"/>
  <c r="C32" i="31" s="1"/>
  <c r="J38" i="24"/>
  <c r="D38" i="24"/>
  <c r="B38" i="24"/>
  <c r="K37" i="24"/>
  <c r="J37" i="24"/>
  <c r="D37" i="24"/>
  <c r="B37" i="24"/>
  <c r="K36" i="24"/>
  <c r="J36" i="24"/>
  <c r="D36" i="24"/>
  <c r="B36" i="24"/>
  <c r="K35" i="24"/>
  <c r="C29" i="31" s="1"/>
  <c r="D35" i="24"/>
  <c r="B35" i="24"/>
  <c r="K34" i="24"/>
  <c r="C28" i="31" s="1"/>
  <c r="J34" i="24"/>
  <c r="D34" i="24"/>
  <c r="B34" i="24"/>
  <c r="K33" i="24"/>
  <c r="C27" i="31" s="1"/>
  <c r="D33" i="24"/>
  <c r="B33" i="24"/>
  <c r="K32" i="24"/>
  <c r="C26" i="31" s="1"/>
  <c r="D32" i="24"/>
  <c r="E32" i="24" s="1"/>
  <c r="B32" i="24"/>
  <c r="K31" i="24"/>
  <c r="D31" i="24"/>
  <c r="B31" i="24"/>
  <c r="K30" i="24"/>
  <c r="D30" i="24"/>
  <c r="B30" i="24"/>
  <c r="K29" i="24"/>
  <c r="C23" i="31" s="1"/>
  <c r="D29" i="24"/>
  <c r="B29" i="24"/>
  <c r="K28" i="24"/>
  <c r="C22" i="31" s="1"/>
  <c r="J28" i="24"/>
  <c r="D28" i="24"/>
  <c r="B28" i="24"/>
  <c r="K27" i="24"/>
  <c r="C21" i="31"/>
  <c r="D27" i="24"/>
  <c r="B27" i="24"/>
  <c r="K26" i="24"/>
  <c r="C20" i="31" s="1"/>
  <c r="D26" i="24"/>
  <c r="B26" i="24"/>
  <c r="K25" i="24"/>
  <c r="C19" i="31" s="1"/>
  <c r="J25" i="24"/>
  <c r="D25" i="24"/>
  <c r="B25" i="24"/>
  <c r="K24" i="24"/>
  <c r="D24" i="24"/>
  <c r="B24" i="24"/>
  <c r="K23" i="24"/>
  <c r="J23" i="24"/>
  <c r="D23" i="24"/>
  <c r="B23" i="24"/>
  <c r="K22" i="24"/>
  <c r="C16" i="31" s="1"/>
  <c r="J22" i="24"/>
  <c r="D22" i="24"/>
  <c r="B22" i="24"/>
  <c r="K21" i="24"/>
  <c r="C15" i="31" s="1"/>
  <c r="J21" i="24"/>
  <c r="D21" i="24"/>
  <c r="B21" i="24"/>
  <c r="K20" i="24"/>
  <c r="D20" i="24"/>
  <c r="B20" i="24"/>
  <c r="K19" i="24"/>
  <c r="J19" i="24"/>
  <c r="D19" i="24"/>
  <c r="B19" i="24"/>
  <c r="K18" i="24"/>
  <c r="C12" i="31" s="1"/>
  <c r="J18" i="24"/>
  <c r="D18" i="24"/>
  <c r="B18" i="24"/>
  <c r="K17" i="24"/>
  <c r="C11" i="31" s="1"/>
  <c r="D17" i="24"/>
  <c r="B17" i="24"/>
  <c r="K16" i="24"/>
  <c r="C10" i="31" s="1"/>
  <c r="D16" i="24"/>
  <c r="B16" i="24"/>
  <c r="K15" i="24"/>
  <c r="C9" i="31" s="1"/>
  <c r="J15" i="24"/>
  <c r="D15" i="24"/>
  <c r="B15" i="24"/>
  <c r="K14" i="24"/>
  <c r="C8" i="31" s="1"/>
  <c r="J14" i="24"/>
  <c r="D14" i="24"/>
  <c r="B14" i="24"/>
  <c r="K13" i="24"/>
  <c r="C7" i="31" s="1"/>
  <c r="D13" i="24"/>
  <c r="B13" i="24"/>
  <c r="K12" i="24"/>
  <c r="C6" i="31" s="1"/>
  <c r="D12" i="24"/>
  <c r="B12" i="24"/>
  <c r="K11" i="24"/>
  <c r="C5" i="31" s="1"/>
  <c r="J11" i="24"/>
  <c r="D11" i="24"/>
  <c r="B11" i="24"/>
  <c r="K10" i="24"/>
  <c r="D10" i="24"/>
  <c r="B10" i="24"/>
  <c r="K9" i="24"/>
  <c r="J9" i="24"/>
  <c r="D9" i="24"/>
  <c r="B9" i="24"/>
  <c r="K8" i="24"/>
  <c r="J8" i="24"/>
  <c r="D8" i="24"/>
  <c r="B8" i="24"/>
  <c r="D4" i="19"/>
  <c r="C64" i="31"/>
  <c r="C38" i="31"/>
  <c r="J16" i="24"/>
  <c r="J42" i="24"/>
  <c r="J13" i="24"/>
  <c r="J20" i="24"/>
  <c r="J29" i="24"/>
  <c r="J27" i="24"/>
  <c r="J35" i="24"/>
  <c r="AI43" i="19"/>
  <c r="S16" i="19"/>
  <c r="AA35" i="19"/>
  <c r="AI39" i="19"/>
  <c r="K62" i="19"/>
  <c r="K81" i="19"/>
  <c r="S40" i="19"/>
  <c r="AA37" i="19"/>
  <c r="AI41" i="19"/>
  <c r="S41" i="19"/>
  <c r="AI40" i="19"/>
  <c r="S37" i="19"/>
  <c r="E44" i="19"/>
  <c r="S36" i="19"/>
  <c r="E42" i="19"/>
  <c r="AA42" i="19"/>
  <c r="S38" i="19"/>
  <c r="E38" i="19"/>
  <c r="K56" i="19"/>
  <c r="E39" i="19"/>
  <c r="K76" i="19"/>
  <c r="AI34" i="19"/>
  <c r="S39" i="19"/>
  <c r="AA39" i="19"/>
  <c r="K55" i="19"/>
  <c r="AI35" i="19"/>
  <c r="K75" i="19"/>
  <c r="S35" i="19"/>
  <c r="K80" i="19"/>
  <c r="AA34" i="19"/>
  <c r="S42" i="19"/>
  <c r="K79" i="19"/>
  <c r="E43" i="19"/>
  <c r="K82" i="19"/>
  <c r="E40" i="19"/>
  <c r="AI37" i="19"/>
  <c r="S43" i="19"/>
  <c r="K58" i="19"/>
  <c r="K74" i="19"/>
  <c r="AI42" i="19"/>
  <c r="AA38" i="19"/>
  <c r="AA41" i="19"/>
  <c r="E37" i="19"/>
  <c r="K78" i="19"/>
  <c r="K63" i="19"/>
  <c r="K60" i="19"/>
  <c r="K54" i="19"/>
  <c r="E45" i="19"/>
  <c r="S34" i="19"/>
  <c r="E41" i="19"/>
  <c r="K83" i="19"/>
  <c r="K57" i="19"/>
  <c r="AA43" i="19"/>
  <c r="AA36" i="19"/>
  <c r="AI38" i="19"/>
  <c r="K34" i="19"/>
  <c r="AI17" i="19"/>
  <c r="K40" i="19"/>
  <c r="AA21" i="19"/>
  <c r="S18" i="19"/>
  <c r="K19" i="19"/>
  <c r="E23" i="19"/>
  <c r="K18" i="19"/>
  <c r="AI18" i="19"/>
  <c r="S17" i="19"/>
  <c r="E22" i="19"/>
  <c r="AA18" i="19"/>
  <c r="AI15" i="19"/>
  <c r="K15" i="19"/>
  <c r="AI21" i="19"/>
  <c r="K22" i="19"/>
  <c r="K21" i="19"/>
  <c r="S14" i="19"/>
  <c r="E24" i="19"/>
  <c r="E18" i="19"/>
  <c r="E21" i="19"/>
  <c r="K35" i="19"/>
  <c r="E20" i="19"/>
  <c r="AA15" i="19"/>
  <c r="K36" i="19"/>
  <c r="E19" i="19"/>
  <c r="K37" i="19"/>
  <c r="AA22" i="19"/>
  <c r="K43" i="19"/>
  <c r="S23" i="19"/>
  <c r="K23" i="19"/>
  <c r="AI19" i="19"/>
  <c r="K42" i="19"/>
  <c r="K14" i="19"/>
  <c r="AA23" i="19"/>
  <c r="AI14" i="19"/>
  <c r="E15" i="19"/>
  <c r="S19" i="19"/>
  <c r="K38" i="19"/>
  <c r="K20" i="19"/>
  <c r="K39" i="19"/>
  <c r="K17" i="19"/>
  <c r="AI16" i="19"/>
  <c r="AA20" i="19"/>
  <c r="E17" i="19"/>
  <c r="AA16" i="19"/>
  <c r="AI23" i="19"/>
  <c r="S15" i="19"/>
  <c r="S22" i="19"/>
  <c r="K41" i="19"/>
  <c r="AA19" i="19"/>
  <c r="AA14" i="19"/>
  <c r="AI22" i="19"/>
  <c r="S20" i="19"/>
  <c r="K70" i="19"/>
  <c r="E26" i="19"/>
  <c r="AA30" i="19"/>
  <c r="K71" i="19"/>
  <c r="E35" i="19"/>
  <c r="AI24" i="19"/>
  <c r="AI27" i="19"/>
  <c r="S32" i="19"/>
  <c r="E30" i="19"/>
  <c r="E32" i="19"/>
  <c r="AI26" i="19"/>
  <c r="AA28" i="19"/>
  <c r="K64" i="19"/>
  <c r="AA24" i="19"/>
  <c r="AA27" i="19"/>
  <c r="AI30" i="19"/>
  <c r="K73" i="19"/>
  <c r="S30" i="19"/>
  <c r="K44" i="19"/>
  <c r="K67" i="19"/>
  <c r="K72" i="19"/>
  <c r="AI29" i="19"/>
  <c r="S28" i="19"/>
  <c r="AI31" i="19"/>
  <c r="K51" i="19"/>
  <c r="K66" i="19"/>
  <c r="K65" i="19"/>
  <c r="E33" i="19"/>
  <c r="S24" i="19"/>
  <c r="K48" i="19"/>
  <c r="S27" i="19"/>
  <c r="E27" i="19"/>
  <c r="E34" i="19"/>
  <c r="AA25" i="19"/>
  <c r="K68" i="19"/>
  <c r="S33" i="19"/>
  <c r="K47" i="19"/>
  <c r="AA29" i="19"/>
  <c r="K45" i="19"/>
  <c r="S31" i="19"/>
  <c r="E28" i="19"/>
  <c r="AA31" i="19"/>
  <c r="AI32" i="19"/>
  <c r="K46" i="19"/>
  <c r="K50" i="19"/>
  <c r="S29" i="19"/>
  <c r="K49" i="19"/>
  <c r="AA32" i="19"/>
  <c r="K52" i="19"/>
  <c r="E29" i="19"/>
  <c r="S26" i="19"/>
  <c r="E31" i="19"/>
  <c r="AI25" i="19"/>
  <c r="AA26" i="19"/>
  <c r="AI33" i="19"/>
  <c r="AA33" i="19"/>
  <c r="C30" i="31"/>
  <c r="E11" i="19"/>
  <c r="AI7" i="19"/>
  <c r="S5" i="19"/>
  <c r="E5" i="19"/>
  <c r="S9" i="19"/>
  <c r="E8" i="19"/>
  <c r="S12" i="19"/>
  <c r="K11" i="19"/>
  <c r="S8" i="19"/>
  <c r="K26" i="19"/>
  <c r="K13" i="19"/>
  <c r="AA7" i="19"/>
  <c r="AI13" i="19"/>
  <c r="K31" i="19"/>
  <c r="AA13" i="19"/>
  <c r="AI9" i="19"/>
  <c r="K29" i="19"/>
  <c r="AI11" i="19"/>
  <c r="S4" i="19"/>
  <c r="S11" i="19"/>
  <c r="K10" i="19"/>
  <c r="S10" i="19"/>
  <c r="K12" i="19"/>
  <c r="E9" i="19"/>
  <c r="AA11" i="19"/>
  <c r="AI8" i="19"/>
  <c r="AA4" i="19"/>
  <c r="K9" i="19"/>
  <c r="E13" i="19"/>
  <c r="K28" i="19"/>
  <c r="S6" i="19"/>
  <c r="E12" i="19"/>
  <c r="K30" i="19"/>
  <c r="K5" i="19"/>
  <c r="AA12" i="19"/>
  <c r="K4" i="19"/>
  <c r="AA9" i="19"/>
  <c r="AI6" i="19"/>
  <c r="E6" i="19"/>
  <c r="K32" i="19"/>
  <c r="E4" i="19"/>
  <c r="K27" i="19"/>
  <c r="AI5" i="19"/>
  <c r="K24" i="19"/>
  <c r="AA10" i="19"/>
  <c r="AI4" i="19"/>
  <c r="AI10" i="19"/>
  <c r="K7" i="19"/>
  <c r="S7" i="19"/>
  <c r="K6" i="19"/>
  <c r="E7" i="19"/>
  <c r="AA8" i="19"/>
  <c r="AA6" i="19"/>
  <c r="AB15" i="19"/>
  <c r="L45" i="19"/>
  <c r="L47" i="19"/>
  <c r="T28" i="19"/>
  <c r="L50" i="19"/>
  <c r="AB23" i="19"/>
  <c r="T9" i="19"/>
  <c r="AB14" i="19"/>
  <c r="L20" i="19"/>
  <c r="AJ40" i="19"/>
  <c r="T41" i="19"/>
  <c r="T16" i="19"/>
  <c r="L24" i="19"/>
  <c r="L78" i="19"/>
  <c r="L29" i="19"/>
  <c r="L26" i="19"/>
  <c r="T7" i="19"/>
  <c r="AB8" i="19"/>
  <c r="L6" i="19"/>
  <c r="AJ39" i="19"/>
  <c r="L5" i="19"/>
  <c r="AB37" i="19"/>
  <c r="L59" i="19"/>
  <c r="AB35" i="19"/>
  <c r="L35" i="19"/>
  <c r="AB11" i="19"/>
  <c r="AB20" i="19"/>
  <c r="L76" i="19"/>
  <c r="AB19" i="19"/>
  <c r="AB30" i="19"/>
  <c r="AB26" i="19"/>
  <c r="L52" i="19"/>
  <c r="T10" i="19"/>
  <c r="T29" i="19"/>
  <c r="AJ34" i="19"/>
  <c r="L68" i="19"/>
  <c r="L21" i="19"/>
  <c r="AJ31" i="19"/>
  <c r="L71" i="19"/>
  <c r="AJ38" i="19"/>
  <c r="T8" i="19"/>
  <c r="L22" i="19"/>
  <c r="L57" i="19"/>
  <c r="T5" i="19"/>
  <c r="AB42" i="19"/>
  <c r="L36" i="19"/>
  <c r="AJ42" i="19"/>
  <c r="L12" i="19"/>
  <c r="T32" i="19"/>
  <c r="L54" i="19"/>
  <c r="T43" i="19"/>
  <c r="AJ14" i="19"/>
  <c r="AB6" i="19"/>
  <c r="AJ30" i="19"/>
  <c r="L83" i="19"/>
  <c r="L34" i="19"/>
  <c r="AJ19" i="19"/>
  <c r="AJ5" i="19"/>
  <c r="L4" i="19"/>
  <c r="L84" i="19"/>
  <c r="L85" i="19" s="1"/>
  <c r="L7" i="19"/>
  <c r="AB7" i="19"/>
  <c r="AB13" i="19"/>
  <c r="AB18" i="19"/>
  <c r="T30" i="19"/>
  <c r="AJ15" i="19"/>
  <c r="L55" i="19"/>
  <c r="AJ43" i="19"/>
  <c r="AJ8" i="19"/>
  <c r="L13" i="19"/>
  <c r="AJ25" i="19"/>
  <c r="L74" i="19"/>
  <c r="AB29" i="19"/>
  <c r="AJ23" i="19"/>
  <c r="L67" i="19"/>
  <c r="AJ33" i="19"/>
  <c r="L60" i="19"/>
  <c r="L72" i="19"/>
  <c r="L75" i="19"/>
  <c r="AJ4" i="19"/>
  <c r="AJ44" i="19"/>
  <c r="AJ45" i="19" s="1"/>
  <c r="L41" i="19"/>
  <c r="AB9" i="19"/>
  <c r="L73" i="19"/>
  <c r="AJ7" i="19"/>
  <c r="L31" i="19"/>
  <c r="T33" i="19"/>
  <c r="AJ22" i="19"/>
  <c r="L39" i="19"/>
  <c r="L32" i="19"/>
  <c r="L15" i="19"/>
  <c r="AJ29" i="19"/>
  <c r="L64" i="19"/>
  <c r="L56" i="19"/>
  <c r="AJ16" i="19"/>
  <c r="L43" i="19"/>
  <c r="T40" i="19"/>
  <c r="T24" i="19"/>
  <c r="T31" i="19"/>
  <c r="AB38" i="19"/>
  <c r="L44" i="19"/>
  <c r="AJ9" i="19"/>
  <c r="T20" i="19"/>
  <c r="AB12" i="19"/>
  <c r="AB28" i="19"/>
  <c r="AJ41" i="19"/>
  <c r="T19" i="19"/>
  <c r="T13" i="19"/>
  <c r="L51" i="19"/>
  <c r="L82" i="19"/>
  <c r="T27" i="19"/>
  <c r="AB4" i="19"/>
  <c r="AB44" i="19"/>
  <c r="AB45" i="19" s="1"/>
  <c r="T23" i="19"/>
  <c r="L48" i="19"/>
  <c r="AJ6" i="19"/>
  <c r="T26" i="19"/>
  <c r="L46" i="19"/>
  <c r="AJ11" i="19"/>
  <c r="AJ21" i="19"/>
  <c r="L49" i="19"/>
  <c r="L14" i="19"/>
  <c r="AB39" i="19"/>
  <c r="T35" i="19"/>
  <c r="L19" i="19"/>
  <c r="L70" i="19"/>
  <c r="AB25" i="19"/>
  <c r="T36" i="19"/>
  <c r="AJ17" i="19"/>
  <c r="L63" i="19"/>
  <c r="AJ37" i="19"/>
  <c r="AJ13" i="19"/>
  <c r="L65" i="19"/>
  <c r="AJ27" i="19"/>
  <c r="T4" i="19"/>
  <c r="T44" i="19" s="1"/>
  <c r="T45" i="19" s="1"/>
  <c r="AB36" i="19"/>
  <c r="L80" i="19"/>
  <c r="L9" i="19"/>
  <c r="L42" i="19"/>
  <c r="AB21" i="19"/>
  <c r="AB27" i="19"/>
  <c r="L37" i="19"/>
  <c r="T38" i="19"/>
  <c r="AB22" i="19"/>
  <c r="L18" i="19"/>
  <c r="AB10" i="19"/>
  <c r="AJ24" i="19"/>
  <c r="L38" i="19"/>
  <c r="L33" i="19"/>
  <c r="L30" i="19"/>
  <c r="T6" i="19"/>
  <c r="AJ10" i="19"/>
  <c r="AB43" i="19"/>
  <c r="T12" i="19"/>
  <c r="T37" i="19"/>
  <c r="AB31" i="19"/>
  <c r="AB16" i="19"/>
  <c r="L10" i="19"/>
  <c r="L11" i="19"/>
  <c r="T22" i="19"/>
  <c r="L62" i="19"/>
  <c r="AB41" i="19"/>
  <c r="AB24" i="19"/>
  <c r="AJ35" i="19"/>
  <c r="AJ32" i="19"/>
  <c r="AJ26" i="19"/>
  <c r="L58" i="19"/>
  <c r="L81" i="19"/>
  <c r="T42" i="19"/>
  <c r="AJ36" i="19"/>
  <c r="L28" i="19"/>
  <c r="T15" i="19"/>
  <c r="L27" i="19"/>
  <c r="L17" i="19"/>
  <c r="T11" i="19"/>
  <c r="AB34" i="19"/>
  <c r="L66" i="19"/>
  <c r="AB33" i="19"/>
  <c r="T39" i="19"/>
  <c r="L40" i="19"/>
  <c r="L79" i="19"/>
  <c r="T18" i="19"/>
  <c r="L23" i="19"/>
  <c r="T34" i="19"/>
  <c r="T14" i="19"/>
  <c r="T17" i="19"/>
  <c r="AJ18" i="19"/>
  <c r="E11" i="29" l="1"/>
  <c r="F98" i="24"/>
  <c r="E113" i="24"/>
  <c r="F59" i="24"/>
  <c r="E17" i="29"/>
  <c r="E23" i="29"/>
  <c r="F35" i="29"/>
  <c r="F38" i="29"/>
  <c r="F8" i="26"/>
  <c r="E59" i="24"/>
  <c r="E26" i="24"/>
  <c r="E20" i="26"/>
  <c r="E29" i="26"/>
  <c r="E29" i="27"/>
  <c r="E32" i="27"/>
  <c r="F35" i="27"/>
  <c r="F71" i="24"/>
  <c r="E23" i="26"/>
  <c r="F29" i="26"/>
  <c r="E32" i="26"/>
  <c r="E35" i="26"/>
  <c r="E38" i="26"/>
  <c r="F41" i="24"/>
  <c r="E8" i="28"/>
  <c r="F14" i="28"/>
  <c r="E20" i="28"/>
  <c r="E23" i="28"/>
  <c r="E41" i="28"/>
  <c r="E95" i="24"/>
  <c r="E101" i="24"/>
  <c r="E71" i="24"/>
  <c r="F65" i="24"/>
  <c r="F68" i="24"/>
  <c r="F20" i="27"/>
  <c r="E47" i="24"/>
  <c r="K44" i="27"/>
  <c r="P13" i="27" s="1"/>
  <c r="E41" i="24"/>
  <c r="F20" i="26"/>
  <c r="E23" i="24"/>
  <c r="F35" i="24"/>
  <c r="F11" i="24"/>
  <c r="E8" i="26"/>
  <c r="E20" i="29"/>
  <c r="E26" i="29"/>
  <c r="F32" i="29"/>
  <c r="E143" i="24"/>
  <c r="E8" i="29"/>
  <c r="J44" i="29"/>
  <c r="L16" i="29" s="1"/>
  <c r="F140" i="24"/>
  <c r="E134" i="24"/>
  <c r="F92" i="24"/>
  <c r="E29" i="28"/>
  <c r="F32" i="28"/>
  <c r="F35" i="28"/>
  <c r="F38" i="28"/>
  <c r="F41" i="28"/>
  <c r="E38" i="28"/>
  <c r="F23" i="28"/>
  <c r="E35" i="28"/>
  <c r="F101" i="24"/>
  <c r="F47" i="24"/>
  <c r="F23" i="27"/>
  <c r="F14" i="27"/>
  <c r="E20" i="27"/>
  <c r="E50" i="24"/>
  <c r="F8" i="27"/>
  <c r="E26" i="27"/>
  <c r="E35" i="27"/>
  <c r="F56" i="24"/>
  <c r="F74" i="24"/>
  <c r="E35" i="24"/>
  <c r="F32" i="24"/>
  <c r="F8" i="24"/>
  <c r="E14" i="24"/>
  <c r="F17" i="24"/>
  <c r="E20" i="24"/>
  <c r="E38" i="24"/>
  <c r="E11" i="26"/>
  <c r="F17" i="26"/>
  <c r="F23" i="26"/>
  <c r="L32" i="29"/>
  <c r="M32" i="29" s="1"/>
  <c r="P24" i="27"/>
  <c r="P36" i="27"/>
  <c r="O15" i="27"/>
  <c r="O39" i="27"/>
  <c r="O30" i="27"/>
  <c r="P26" i="27"/>
  <c r="AB17" i="19"/>
  <c r="AB40" i="19"/>
  <c r="K61" i="19"/>
  <c r="K77" i="19"/>
  <c r="P21" i="27"/>
  <c r="J17" i="24"/>
  <c r="J39" i="24"/>
  <c r="J50" i="24"/>
  <c r="J74" i="24"/>
  <c r="J91" i="24"/>
  <c r="J111" i="24"/>
  <c r="J139" i="24"/>
  <c r="F11" i="26"/>
  <c r="A24" i="31"/>
  <c r="B24" i="31" s="1"/>
  <c r="A80" i="31"/>
  <c r="B80" i="31" s="1"/>
  <c r="A86" i="31"/>
  <c r="B86" i="31" s="1"/>
  <c r="A116" i="31"/>
  <c r="B116" i="31" s="1"/>
  <c r="K25" i="19"/>
  <c r="L8" i="19"/>
  <c r="F20" i="24"/>
  <c r="E17" i="26"/>
  <c r="F38" i="24"/>
  <c r="J12" i="24"/>
  <c r="J56" i="24"/>
  <c r="J80" i="24"/>
  <c r="E83" i="24"/>
  <c r="F125" i="24"/>
  <c r="E35" i="29"/>
  <c r="K53" i="19"/>
  <c r="E68" i="24"/>
  <c r="E140" i="24"/>
  <c r="F23" i="24"/>
  <c r="E92" i="24"/>
  <c r="F95" i="24"/>
  <c r="E38" i="29"/>
  <c r="F41" i="29"/>
  <c r="L69" i="19"/>
  <c r="AJ12" i="19"/>
  <c r="E17" i="24"/>
  <c r="F26" i="24"/>
  <c r="F131" i="24"/>
  <c r="F32" i="26"/>
  <c r="AA5" i="19"/>
  <c r="S21" i="19"/>
  <c r="F38" i="26"/>
  <c r="E11" i="27"/>
  <c r="S25" i="19"/>
  <c r="AJ28" i="19"/>
  <c r="F35" i="26"/>
  <c r="K16" i="19"/>
  <c r="F8" i="28"/>
  <c r="J62" i="24"/>
  <c r="F143" i="24"/>
  <c r="E74" i="24"/>
  <c r="F104" i="24"/>
  <c r="F107" i="24"/>
  <c r="E110" i="24"/>
  <c r="F149" i="24"/>
  <c r="AJ20" i="19"/>
  <c r="J24" i="24"/>
  <c r="J49" i="24"/>
  <c r="J99" i="24"/>
  <c r="J110" i="24"/>
  <c r="J116" i="24"/>
  <c r="F41" i="27"/>
  <c r="E14" i="28"/>
  <c r="E8" i="24"/>
  <c r="J33" i="24"/>
  <c r="F44" i="24"/>
  <c r="F50" i="24"/>
  <c r="L31" i="29"/>
  <c r="L29" i="29"/>
  <c r="L18" i="29"/>
  <c r="L37" i="29"/>
  <c r="L41" i="29"/>
  <c r="L38" i="29"/>
  <c r="E119" i="24"/>
  <c r="F119" i="24"/>
  <c r="E29" i="29"/>
  <c r="AC103" i="29"/>
  <c r="AC94" i="29" s="1"/>
  <c r="L21" i="29"/>
  <c r="L23" i="29"/>
  <c r="L25" i="29"/>
  <c r="L19" i="29"/>
  <c r="C114" i="31"/>
  <c r="E146" i="24"/>
  <c r="F146" i="24"/>
  <c r="E149" i="24"/>
  <c r="E116" i="24"/>
  <c r="F116" i="24"/>
  <c r="E32" i="29"/>
  <c r="L20" i="29"/>
  <c r="L22" i="29"/>
  <c r="L30" i="29"/>
  <c r="L42" i="29"/>
  <c r="E41" i="29"/>
  <c r="E131" i="24"/>
  <c r="C129" i="31"/>
  <c r="C130" i="31"/>
  <c r="E137" i="24"/>
  <c r="F137" i="24"/>
  <c r="F134" i="24"/>
  <c r="E14" i="29"/>
  <c r="AB103" i="29"/>
  <c r="L40" i="29"/>
  <c r="L43" i="29"/>
  <c r="C113" i="31"/>
  <c r="F122" i="24"/>
  <c r="E122" i="24"/>
  <c r="F128" i="24"/>
  <c r="E128" i="24"/>
  <c r="K44" i="29"/>
  <c r="P17" i="29" s="1"/>
  <c r="F20" i="28"/>
  <c r="F113" i="24"/>
  <c r="E32" i="28"/>
  <c r="F86" i="24"/>
  <c r="F110" i="24"/>
  <c r="AB103" i="24"/>
  <c r="AB94" i="24" s="1"/>
  <c r="E98" i="24"/>
  <c r="E104" i="24"/>
  <c r="E80" i="24"/>
  <c r="F83" i="24"/>
  <c r="AC103" i="28"/>
  <c r="AC94" i="28" s="1"/>
  <c r="E86" i="24"/>
  <c r="C86" i="31"/>
  <c r="C87" i="31"/>
  <c r="C95" i="31"/>
  <c r="F89" i="24"/>
  <c r="E89" i="24"/>
  <c r="C91" i="31"/>
  <c r="C105" i="31"/>
  <c r="C106" i="31"/>
  <c r="C107" i="31"/>
  <c r="E26" i="28"/>
  <c r="F26" i="28"/>
  <c r="C92" i="31"/>
  <c r="C81" i="31"/>
  <c r="F29" i="28"/>
  <c r="C76" i="31"/>
  <c r="C99" i="31"/>
  <c r="G50" i="32"/>
  <c r="F80" i="24"/>
  <c r="C78" i="31"/>
  <c r="AB103" i="28"/>
  <c r="F11" i="28"/>
  <c r="E11" i="28"/>
  <c r="K44" i="28"/>
  <c r="O37" i="28" s="1"/>
  <c r="C85" i="31"/>
  <c r="C98" i="31"/>
  <c r="E107" i="24"/>
  <c r="J44" i="28"/>
  <c r="E17" i="28"/>
  <c r="F17" i="28"/>
  <c r="F29" i="27"/>
  <c r="F11" i="27"/>
  <c r="C46" i="31"/>
  <c r="E62" i="24"/>
  <c r="F62" i="24"/>
  <c r="C65" i="31"/>
  <c r="C53" i="31"/>
  <c r="O12" i="27"/>
  <c r="J44" i="27"/>
  <c r="L42" i="27" s="1"/>
  <c r="P22" i="27"/>
  <c r="O36" i="27"/>
  <c r="C54" i="31"/>
  <c r="E44" i="24"/>
  <c r="C57" i="31"/>
  <c r="E65" i="24"/>
  <c r="C68" i="31"/>
  <c r="E77" i="24"/>
  <c r="F77" i="24"/>
  <c r="AC103" i="27"/>
  <c r="AC94" i="27" s="1"/>
  <c r="E8" i="27"/>
  <c r="AB103" i="27"/>
  <c r="P11" i="27"/>
  <c r="P29" i="27"/>
  <c r="F32" i="27"/>
  <c r="O42" i="27"/>
  <c r="O40" i="27"/>
  <c r="O23" i="27"/>
  <c r="O22" i="27"/>
  <c r="O32" i="27"/>
  <c r="P28" i="27"/>
  <c r="F38" i="27"/>
  <c r="E38" i="27"/>
  <c r="E51" i="32"/>
  <c r="O27" i="27"/>
  <c r="P31" i="27"/>
  <c r="F26" i="27"/>
  <c r="C44" i="31"/>
  <c r="E53" i="24"/>
  <c r="F53" i="24"/>
  <c r="E56" i="24"/>
  <c r="C71" i="31"/>
  <c r="E17" i="27"/>
  <c r="F17" i="27"/>
  <c r="E23" i="27"/>
  <c r="C18" i="31"/>
  <c r="E29" i="24"/>
  <c r="F29" i="24"/>
  <c r="C34" i="31"/>
  <c r="K44" i="26"/>
  <c r="E50" i="32"/>
  <c r="F14" i="24"/>
  <c r="C3" i="31"/>
  <c r="C13" i="31"/>
  <c r="F41" i="26"/>
  <c r="E41" i="26"/>
  <c r="C51" i="32"/>
  <c r="C50" i="32"/>
  <c r="G51" i="32"/>
  <c r="J44" i="26"/>
  <c r="L43" i="26" s="1"/>
  <c r="C4" i="31"/>
  <c r="AC103" i="24"/>
  <c r="AC94" i="24" s="1"/>
  <c r="C14" i="31"/>
  <c r="C25" i="31"/>
  <c r="C2" i="31"/>
  <c r="K152" i="24"/>
  <c r="E11" i="24"/>
  <c r="C17" i="31"/>
  <c r="C31" i="31"/>
  <c r="AC103" i="26"/>
  <c r="AC94" i="26" s="1"/>
  <c r="E14" i="26"/>
  <c r="F14" i="26"/>
  <c r="AB103" i="26"/>
  <c r="AB94" i="26" s="1"/>
  <c r="L26" i="26"/>
  <c r="C24" i="31"/>
  <c r="F26" i="26"/>
  <c r="E26" i="26"/>
  <c r="P36" i="26"/>
  <c r="L34" i="29" l="1"/>
  <c r="L28" i="29"/>
  <c r="M28" i="29" s="1"/>
  <c r="L27" i="29"/>
  <c r="M27" i="29" s="1"/>
  <c r="L24" i="29"/>
  <c r="L35" i="29"/>
  <c r="L33" i="29"/>
  <c r="L17" i="29"/>
  <c r="M17" i="29" s="1"/>
  <c r="O39" i="29"/>
  <c r="R39" i="29" s="1"/>
  <c r="L39" i="29"/>
  <c r="L26" i="29"/>
  <c r="L36" i="29"/>
  <c r="L12" i="29"/>
  <c r="L8" i="29"/>
  <c r="L15" i="29"/>
  <c r="M15" i="29" s="1"/>
  <c r="L10" i="29"/>
  <c r="M10" i="29" s="1"/>
  <c r="L13" i="29"/>
  <c r="M13" i="29" s="1"/>
  <c r="L14" i="29"/>
  <c r="L11" i="29"/>
  <c r="L9" i="29"/>
  <c r="O22" i="28"/>
  <c r="O37" i="27"/>
  <c r="O20" i="27"/>
  <c r="P15" i="27"/>
  <c r="Q44" i="27" s="1"/>
  <c r="P8" i="27"/>
  <c r="O28" i="27"/>
  <c r="P38" i="27"/>
  <c r="O25" i="27"/>
  <c r="P18" i="27"/>
  <c r="P32" i="27"/>
  <c r="P27" i="27"/>
  <c r="O21" i="27"/>
  <c r="O35" i="27"/>
  <c r="P33" i="27"/>
  <c r="P19" i="27"/>
  <c r="O41" i="27"/>
  <c r="P30" i="27"/>
  <c r="O26" i="27"/>
  <c r="O19" i="27"/>
  <c r="O34" i="27"/>
  <c r="P43" i="27"/>
  <c r="O14" i="27"/>
  <c r="O24" i="27"/>
  <c r="O9" i="27"/>
  <c r="P42" i="27"/>
  <c r="P23" i="27"/>
  <c r="O43" i="27"/>
  <c r="O29" i="27"/>
  <c r="O18" i="27"/>
  <c r="P17" i="27"/>
  <c r="O31" i="27"/>
  <c r="P40" i="27"/>
  <c r="O10" i="27"/>
  <c r="O17" i="27"/>
  <c r="P37" i="27"/>
  <c r="P12" i="27"/>
  <c r="P20" i="27"/>
  <c r="P9" i="27"/>
  <c r="P35" i="27"/>
  <c r="O38" i="27"/>
  <c r="P25" i="27"/>
  <c r="P39" i="27"/>
  <c r="P34" i="27"/>
  <c r="O33" i="27"/>
  <c r="P41" i="27"/>
  <c r="P16" i="27"/>
  <c r="O13" i="27"/>
  <c r="R13" i="27" s="1"/>
  <c r="O11" i="27"/>
  <c r="P14" i="27"/>
  <c r="O8" i="27"/>
  <c r="P10" i="27"/>
  <c r="L25" i="27"/>
  <c r="L14" i="27"/>
  <c r="M14" i="27" s="1"/>
  <c r="O16" i="27"/>
  <c r="O25" i="28"/>
  <c r="O20" i="28"/>
  <c r="P35" i="28"/>
  <c r="L13" i="27"/>
  <c r="M13" i="27" s="1"/>
  <c r="L22" i="27"/>
  <c r="M22" i="27" s="1"/>
  <c r="L29" i="27"/>
  <c r="R29" i="27" s="1"/>
  <c r="L33" i="27"/>
  <c r="AC97" i="27"/>
  <c r="AB97" i="27"/>
  <c r="L10" i="27"/>
  <c r="L39" i="26"/>
  <c r="L28" i="26"/>
  <c r="L11" i="26"/>
  <c r="P24" i="26"/>
  <c r="P22" i="26"/>
  <c r="O22" i="26"/>
  <c r="L24" i="26"/>
  <c r="O120" i="24"/>
  <c r="O22" i="24"/>
  <c r="P22" i="24"/>
  <c r="L13" i="26"/>
  <c r="M13" i="26" s="1"/>
  <c r="L14" i="26"/>
  <c r="M14" i="26" s="1"/>
  <c r="L41" i="26"/>
  <c r="L22" i="26"/>
  <c r="J152" i="24"/>
  <c r="L109" i="24" s="1"/>
  <c r="O136" i="24"/>
  <c r="P130" i="24"/>
  <c r="O87" i="24"/>
  <c r="P40" i="26"/>
  <c r="L16" i="26"/>
  <c r="L38" i="26"/>
  <c r="L30" i="27"/>
  <c r="M30" i="27" s="1"/>
  <c r="L17" i="27"/>
  <c r="M17" i="27" s="1"/>
  <c r="L115" i="24"/>
  <c r="M115" i="24" s="1"/>
  <c r="L42" i="26"/>
  <c r="M42" i="26" s="1"/>
  <c r="O35" i="29"/>
  <c r="O25" i="29"/>
  <c r="R25" i="29" s="1"/>
  <c r="P39" i="29"/>
  <c r="P9" i="26"/>
  <c r="L40" i="26"/>
  <c r="M40" i="26" s="1"/>
  <c r="O11" i="29"/>
  <c r="P21" i="29"/>
  <c r="O12" i="26"/>
  <c r="P22" i="28"/>
  <c r="O98" i="24"/>
  <c r="O9" i="29"/>
  <c r="O39" i="28"/>
  <c r="M40" i="29"/>
  <c r="M22" i="29"/>
  <c r="M25" i="29"/>
  <c r="M38" i="29"/>
  <c r="M18" i="29"/>
  <c r="P99" i="24"/>
  <c r="P32" i="29"/>
  <c r="O31" i="29"/>
  <c r="R31" i="29" s="1"/>
  <c r="P30" i="29"/>
  <c r="O27" i="29"/>
  <c r="R27" i="29" s="1"/>
  <c r="P27" i="29"/>
  <c r="O26" i="29"/>
  <c r="O16" i="29"/>
  <c r="AB97" i="29"/>
  <c r="P41" i="29"/>
  <c r="O33" i="29"/>
  <c r="R33" i="29" s="1"/>
  <c r="O28" i="29"/>
  <c r="P26" i="29"/>
  <c r="P16" i="29"/>
  <c r="AC97" i="29"/>
  <c r="P14" i="29"/>
  <c r="O43" i="29"/>
  <c r="R43" i="29" s="1"/>
  <c r="P38" i="29"/>
  <c r="O36" i="29"/>
  <c r="P35" i="29"/>
  <c r="O32" i="29"/>
  <c r="R32" i="29" s="1"/>
  <c r="O30" i="29"/>
  <c r="P29" i="29"/>
  <c r="P15" i="29"/>
  <c r="P8" i="29"/>
  <c r="O15" i="29"/>
  <c r="O13" i="29"/>
  <c r="P36" i="29"/>
  <c r="P33" i="29"/>
  <c r="P28" i="29"/>
  <c r="O22" i="29"/>
  <c r="R22" i="29" s="1"/>
  <c r="P9" i="29"/>
  <c r="O12" i="29"/>
  <c r="R12" i="29" s="1"/>
  <c r="O41" i="29"/>
  <c r="R41" i="29" s="1"/>
  <c r="P43" i="29"/>
  <c r="P11" i="29"/>
  <c r="O14" i="29"/>
  <c r="O42" i="29"/>
  <c r="R42" i="29" s="1"/>
  <c r="P37" i="29"/>
  <c r="O19" i="29"/>
  <c r="R19" i="29" s="1"/>
  <c r="P13" i="29"/>
  <c r="O8" i="29"/>
  <c r="P40" i="29"/>
  <c r="O34" i="29"/>
  <c r="P22" i="29"/>
  <c r="O17" i="29"/>
  <c r="R17" i="29" s="1"/>
  <c r="P12" i="29"/>
  <c r="P42" i="29"/>
  <c r="P31" i="29"/>
  <c r="P23" i="29"/>
  <c r="P19" i="29"/>
  <c r="O18" i="29"/>
  <c r="R18" i="29" s="1"/>
  <c r="O40" i="29"/>
  <c r="R40" i="29" s="1"/>
  <c r="P34" i="29"/>
  <c r="O29" i="29"/>
  <c r="R29" i="29" s="1"/>
  <c r="P24" i="29"/>
  <c r="O119" i="24"/>
  <c r="M39" i="29"/>
  <c r="P146" i="24"/>
  <c r="O130" i="24"/>
  <c r="O135" i="24"/>
  <c r="M30" i="29"/>
  <c r="R30" i="29"/>
  <c r="M20" i="29"/>
  <c r="O24" i="29"/>
  <c r="P20" i="29"/>
  <c r="M35" i="29"/>
  <c r="R35" i="29"/>
  <c r="M23" i="29"/>
  <c r="M41" i="29"/>
  <c r="M34" i="29"/>
  <c r="R34" i="29"/>
  <c r="M16" i="29"/>
  <c r="R16" i="29"/>
  <c r="O38" i="29"/>
  <c r="R38" i="29" s="1"/>
  <c r="P10" i="29"/>
  <c r="P117" i="24"/>
  <c r="AB94" i="29"/>
  <c r="O124" i="24"/>
  <c r="O140" i="24"/>
  <c r="P127" i="24"/>
  <c r="M26" i="29"/>
  <c r="O23" i="29"/>
  <c r="R23" i="29" s="1"/>
  <c r="O20" i="29"/>
  <c r="R20" i="29" s="1"/>
  <c r="O149" i="24"/>
  <c r="M11" i="29"/>
  <c r="R11" i="29"/>
  <c r="M21" i="29"/>
  <c r="M14" i="29"/>
  <c r="M33" i="29"/>
  <c r="M12" i="29"/>
  <c r="M42" i="29"/>
  <c r="M36" i="29"/>
  <c r="M31" i="29"/>
  <c r="O92" i="24"/>
  <c r="P151" i="24"/>
  <c r="P150" i="24"/>
  <c r="P147" i="24"/>
  <c r="O144" i="24"/>
  <c r="O142" i="24"/>
  <c r="O131" i="24"/>
  <c r="P131" i="24"/>
  <c r="P122" i="24"/>
  <c r="P121" i="24"/>
  <c r="P118" i="24"/>
  <c r="O150" i="24"/>
  <c r="P144" i="24"/>
  <c r="P142" i="24"/>
  <c r="P139" i="24"/>
  <c r="P138" i="24"/>
  <c r="P125" i="24"/>
  <c r="O122" i="24"/>
  <c r="O118" i="24"/>
  <c r="O148" i="24"/>
  <c r="O141" i="24"/>
  <c r="O132" i="24"/>
  <c r="O125" i="24"/>
  <c r="P148" i="24"/>
  <c r="O147" i="24"/>
  <c r="O146" i="24"/>
  <c r="P135" i="24"/>
  <c r="P132" i="24"/>
  <c r="P128" i="24"/>
  <c r="O127" i="24"/>
  <c r="O126" i="24"/>
  <c r="P120" i="24"/>
  <c r="P141" i="24"/>
  <c r="O137" i="24"/>
  <c r="P133" i="24"/>
  <c r="O117" i="24"/>
  <c r="O151" i="24"/>
  <c r="O145" i="24"/>
  <c r="P126" i="24"/>
  <c r="P116" i="24"/>
  <c r="P145" i="24"/>
  <c r="O139" i="24"/>
  <c r="O134" i="24"/>
  <c r="P136" i="24"/>
  <c r="P129" i="24"/>
  <c r="P123" i="24"/>
  <c r="O116" i="24"/>
  <c r="P143" i="24"/>
  <c r="P134" i="24"/>
  <c r="O123" i="24"/>
  <c r="O138" i="24"/>
  <c r="O129" i="24"/>
  <c r="O128" i="24"/>
  <c r="O121" i="24"/>
  <c r="O93" i="24"/>
  <c r="O37" i="29"/>
  <c r="R37" i="29" s="1"/>
  <c r="O10" i="29"/>
  <c r="R10" i="29" s="1"/>
  <c r="O143" i="24"/>
  <c r="M43" i="29"/>
  <c r="P137" i="24"/>
  <c r="P124" i="24"/>
  <c r="P140" i="24"/>
  <c r="O133" i="24"/>
  <c r="M24" i="29"/>
  <c r="R24" i="29"/>
  <c r="M8" i="29"/>
  <c r="P25" i="29"/>
  <c r="O21" i="29"/>
  <c r="R21" i="29" s="1"/>
  <c r="P18" i="29"/>
  <c r="P149" i="24"/>
  <c r="P119" i="24"/>
  <c r="M19" i="29"/>
  <c r="M9" i="29"/>
  <c r="R9" i="29"/>
  <c r="M37" i="29"/>
  <c r="M29" i="29"/>
  <c r="P43" i="28"/>
  <c r="P39" i="28"/>
  <c r="O35" i="28"/>
  <c r="P25" i="28"/>
  <c r="O91" i="24"/>
  <c r="P21" i="28"/>
  <c r="O41" i="28"/>
  <c r="P37" i="28"/>
  <c r="O112" i="24"/>
  <c r="P92" i="24"/>
  <c r="P23" i="28"/>
  <c r="O21" i="28"/>
  <c r="P41" i="28"/>
  <c r="O102" i="24"/>
  <c r="O64" i="24"/>
  <c r="G53" i="32"/>
  <c r="P45" i="24"/>
  <c r="L32" i="28"/>
  <c r="L21" i="28"/>
  <c r="L20" i="28"/>
  <c r="L15" i="28"/>
  <c r="L37" i="28"/>
  <c r="L33" i="28"/>
  <c r="L18" i="28"/>
  <c r="L16" i="28"/>
  <c r="L35" i="28"/>
  <c r="L24" i="28"/>
  <c r="L19" i="28"/>
  <c r="L17" i="28"/>
  <c r="L30" i="28"/>
  <c r="L27" i="28"/>
  <c r="L22" i="28"/>
  <c r="L13" i="28"/>
  <c r="L11" i="28"/>
  <c r="L36" i="28"/>
  <c r="L29" i="28"/>
  <c r="L12" i="28"/>
  <c r="L34" i="28"/>
  <c r="L26" i="28"/>
  <c r="L14" i="28"/>
  <c r="L25" i="28"/>
  <c r="O77" i="24"/>
  <c r="P46" i="24"/>
  <c r="P60" i="24"/>
  <c r="L9" i="28"/>
  <c r="L28" i="28"/>
  <c r="O33" i="28"/>
  <c r="O30" i="28"/>
  <c r="P27" i="28"/>
  <c r="O26" i="28"/>
  <c r="P14" i="28"/>
  <c r="O13" i="28"/>
  <c r="O9" i="28"/>
  <c r="P34" i="28"/>
  <c r="P33" i="28"/>
  <c r="O31" i="28"/>
  <c r="P30" i="28"/>
  <c r="P29" i="28"/>
  <c r="O28" i="28"/>
  <c r="P28" i="28"/>
  <c r="P19" i="28"/>
  <c r="O14" i="28"/>
  <c r="P13" i="28"/>
  <c r="P8" i="28"/>
  <c r="O8" i="28"/>
  <c r="O29" i="28"/>
  <c r="P26" i="28"/>
  <c r="O17" i="28"/>
  <c r="O15" i="28"/>
  <c r="P12" i="28"/>
  <c r="O11" i="28"/>
  <c r="O34" i="28"/>
  <c r="P32" i="28"/>
  <c r="P31" i="28"/>
  <c r="O19" i="28"/>
  <c r="P18" i="28"/>
  <c r="P16" i="28"/>
  <c r="O10" i="28"/>
  <c r="AB97" i="28"/>
  <c r="O43" i="28"/>
  <c r="O16" i="28"/>
  <c r="AC97" i="28"/>
  <c r="P24" i="28"/>
  <c r="O23" i="28"/>
  <c r="P20" i="28"/>
  <c r="P17" i="28"/>
  <c r="O12" i="28"/>
  <c r="O27" i="28"/>
  <c r="P15" i="28"/>
  <c r="P10" i="28"/>
  <c r="P11" i="28"/>
  <c r="O32" i="28"/>
  <c r="O24" i="28"/>
  <c r="O18" i="28"/>
  <c r="P9" i="28"/>
  <c r="P84" i="24"/>
  <c r="P87" i="24"/>
  <c r="O111" i="24"/>
  <c r="P42" i="28"/>
  <c r="O40" i="28"/>
  <c r="P38" i="28"/>
  <c r="O36" i="28"/>
  <c r="L39" i="28"/>
  <c r="L40" i="28"/>
  <c r="L43" i="28"/>
  <c r="L84" i="24"/>
  <c r="P71" i="24"/>
  <c r="O115" i="24"/>
  <c r="O107" i="24"/>
  <c r="O103" i="24"/>
  <c r="P94" i="24"/>
  <c r="O95" i="24"/>
  <c r="P89" i="24"/>
  <c r="O80" i="24"/>
  <c r="P115" i="24"/>
  <c r="P96" i="24"/>
  <c r="O89" i="24"/>
  <c r="P80" i="24"/>
  <c r="O114" i="24"/>
  <c r="O109" i="24"/>
  <c r="P110" i="24"/>
  <c r="P108" i="24"/>
  <c r="P103" i="24"/>
  <c r="P100" i="24"/>
  <c r="O99" i="24"/>
  <c r="P95" i="24"/>
  <c r="P86" i="24"/>
  <c r="O84" i="24"/>
  <c r="O81" i="24"/>
  <c r="O106" i="24"/>
  <c r="O96" i="24"/>
  <c r="O85" i="24"/>
  <c r="P109" i="24"/>
  <c r="P106" i="24"/>
  <c r="O94" i="24"/>
  <c r="P90" i="24"/>
  <c r="P85" i="24"/>
  <c r="P112" i="24"/>
  <c r="O110" i="24"/>
  <c r="P102" i="24"/>
  <c r="O100" i="24"/>
  <c r="O86" i="24"/>
  <c r="P81" i="24"/>
  <c r="P114" i="24"/>
  <c r="O108" i="24"/>
  <c r="O90" i="24"/>
  <c r="P107" i="24"/>
  <c r="O31" i="24"/>
  <c r="P56" i="24"/>
  <c r="P67" i="24"/>
  <c r="L8" i="28"/>
  <c r="O104" i="24"/>
  <c r="L23" i="28"/>
  <c r="O88" i="24"/>
  <c r="P83" i="24"/>
  <c r="P82" i="24"/>
  <c r="O97" i="24"/>
  <c r="O113" i="24"/>
  <c r="P98" i="24"/>
  <c r="L42" i="28"/>
  <c r="O101" i="24"/>
  <c r="P93" i="24"/>
  <c r="P91" i="24"/>
  <c r="P21" i="24"/>
  <c r="L10" i="28"/>
  <c r="P104" i="24"/>
  <c r="L31" i="28"/>
  <c r="AB94" i="28"/>
  <c r="P88" i="24"/>
  <c r="O83" i="24"/>
  <c r="O105" i="24"/>
  <c r="O82" i="24"/>
  <c r="O42" i="28"/>
  <c r="P40" i="28"/>
  <c r="O38" i="28"/>
  <c r="P36" i="28"/>
  <c r="P113" i="24"/>
  <c r="P111" i="24"/>
  <c r="P97" i="24"/>
  <c r="P101" i="24"/>
  <c r="L41" i="28"/>
  <c r="P105" i="24"/>
  <c r="L38" i="28"/>
  <c r="L67" i="24"/>
  <c r="R30" i="27"/>
  <c r="M33" i="27"/>
  <c r="R33" i="27"/>
  <c r="AB94" i="27"/>
  <c r="O67" i="24"/>
  <c r="O63" i="24"/>
  <c r="M10" i="27"/>
  <c r="R10" i="27"/>
  <c r="O60" i="24"/>
  <c r="O52" i="24"/>
  <c r="O37" i="24"/>
  <c r="O8" i="24"/>
  <c r="O41" i="24"/>
  <c r="O24" i="24"/>
  <c r="O75" i="24"/>
  <c r="P50" i="24"/>
  <c r="O47" i="24"/>
  <c r="L40" i="27"/>
  <c r="L31" i="27"/>
  <c r="L24" i="27"/>
  <c r="L19" i="27"/>
  <c r="L35" i="27"/>
  <c r="L15" i="27"/>
  <c r="L11" i="27"/>
  <c r="L41" i="27"/>
  <c r="L39" i="27"/>
  <c r="L28" i="27"/>
  <c r="L27" i="27"/>
  <c r="L16" i="27"/>
  <c r="L9" i="27"/>
  <c r="L8" i="27"/>
  <c r="L38" i="27"/>
  <c r="L32" i="27"/>
  <c r="L21" i="27"/>
  <c r="L37" i="27"/>
  <c r="L23" i="27"/>
  <c r="L20" i="27"/>
  <c r="L18" i="27"/>
  <c r="L12" i="27"/>
  <c r="L36" i="27"/>
  <c r="L43" i="27"/>
  <c r="P59" i="24"/>
  <c r="L78" i="24"/>
  <c r="L34" i="27"/>
  <c r="M42" i="27"/>
  <c r="R42" i="27"/>
  <c r="P40" i="24"/>
  <c r="P79" i="24"/>
  <c r="O78" i="24"/>
  <c r="P70" i="24"/>
  <c r="P69" i="24"/>
  <c r="P68" i="24"/>
  <c r="P55" i="24"/>
  <c r="O44" i="24"/>
  <c r="O79" i="24"/>
  <c r="P73" i="24"/>
  <c r="O73" i="24"/>
  <c r="O72" i="24"/>
  <c r="O70" i="24"/>
  <c r="O68" i="24"/>
  <c r="P62" i="24"/>
  <c r="P57" i="24"/>
  <c r="O53" i="24"/>
  <c r="O54" i="24"/>
  <c r="O49" i="24"/>
  <c r="P72" i="24"/>
  <c r="P58" i="24"/>
  <c r="O57" i="24"/>
  <c r="P53" i="24"/>
  <c r="P49" i="24"/>
  <c r="O76" i="24"/>
  <c r="O71" i="24"/>
  <c r="O65" i="24"/>
  <c r="O62" i="24"/>
  <c r="P54" i="24"/>
  <c r="O45" i="24"/>
  <c r="P78" i="24"/>
  <c r="P76" i="24"/>
  <c r="O66" i="24"/>
  <c r="P65" i="24"/>
  <c r="O58" i="24"/>
  <c r="O55" i="24"/>
  <c r="O50" i="24"/>
  <c r="O48" i="24"/>
  <c r="P48" i="24"/>
  <c r="P66" i="24"/>
  <c r="O59" i="24"/>
  <c r="P51" i="24"/>
  <c r="P47" i="24"/>
  <c r="O69" i="24"/>
  <c r="P52" i="24"/>
  <c r="O74" i="24"/>
  <c r="P64" i="24"/>
  <c r="O56" i="24"/>
  <c r="P44" i="24"/>
  <c r="O61" i="24"/>
  <c r="H142" i="31"/>
  <c r="P77" i="24"/>
  <c r="P75" i="24"/>
  <c r="R14" i="27"/>
  <c r="M25" i="27"/>
  <c r="R25" i="27"/>
  <c r="P74" i="24"/>
  <c r="P63" i="24"/>
  <c r="O46" i="24"/>
  <c r="L26" i="27"/>
  <c r="O51" i="24"/>
  <c r="P61" i="24"/>
  <c r="L65" i="24"/>
  <c r="M24" i="26"/>
  <c r="E53" i="32"/>
  <c r="E52" i="32"/>
  <c r="P42" i="26"/>
  <c r="P41" i="26"/>
  <c r="O29" i="26"/>
  <c r="O30" i="26"/>
  <c r="O27" i="26"/>
  <c r="O26" i="26"/>
  <c r="R26" i="26" s="1"/>
  <c r="O19" i="26"/>
  <c r="P14" i="26"/>
  <c r="P43" i="26"/>
  <c r="P28" i="26"/>
  <c r="P19" i="26"/>
  <c r="P18" i="26"/>
  <c r="O16" i="26"/>
  <c r="O15" i="26"/>
  <c r="O14" i="26"/>
  <c r="R14" i="26" s="1"/>
  <c r="AB97" i="26"/>
  <c r="AC97" i="26"/>
  <c r="O43" i="26"/>
  <c r="R43" i="26" s="1"/>
  <c r="P37" i="26"/>
  <c r="P30" i="26"/>
  <c r="O28" i="26"/>
  <c r="R28" i="26" s="1"/>
  <c r="O39" i="26"/>
  <c r="O35" i="26"/>
  <c r="O34" i="26"/>
  <c r="P33" i="26"/>
  <c r="O31" i="26"/>
  <c r="O20" i="26"/>
  <c r="O32" i="26"/>
  <c r="P26" i="26"/>
  <c r="O18" i="26"/>
  <c r="P16" i="26"/>
  <c r="O42" i="26"/>
  <c r="O37" i="26"/>
  <c r="O21" i="26"/>
  <c r="P39" i="26"/>
  <c r="P29" i="26"/>
  <c r="P17" i="26"/>
  <c r="P13" i="26"/>
  <c r="P32" i="26"/>
  <c r="P15" i="26"/>
  <c r="P27" i="26"/>
  <c r="O23" i="26"/>
  <c r="O17" i="26"/>
  <c r="O9" i="26"/>
  <c r="O33" i="26"/>
  <c r="P31" i="26"/>
  <c r="O41" i="26"/>
  <c r="R41" i="26" s="1"/>
  <c r="P12" i="26"/>
  <c r="G52" i="32"/>
  <c r="L13" i="24"/>
  <c r="L36" i="24"/>
  <c r="L15" i="24"/>
  <c r="L37" i="24"/>
  <c r="L42" i="24"/>
  <c r="L8" i="24"/>
  <c r="O40" i="26"/>
  <c r="R40" i="26" s="1"/>
  <c r="O36" i="26"/>
  <c r="O30" i="24"/>
  <c r="P21" i="26"/>
  <c r="P16" i="24"/>
  <c r="O11" i="26"/>
  <c r="R11" i="26" s="1"/>
  <c r="H143" i="31"/>
  <c r="P38" i="26"/>
  <c r="P35" i="26"/>
  <c r="L38" i="24"/>
  <c r="M28" i="26"/>
  <c r="P20" i="26"/>
  <c r="O38" i="26"/>
  <c r="R38" i="26" s="1"/>
  <c r="P34" i="26"/>
  <c r="P30" i="24"/>
  <c r="M26" i="26"/>
  <c r="O23" i="24"/>
  <c r="O13" i="26"/>
  <c r="O42" i="24"/>
  <c r="P10" i="24"/>
  <c r="M39" i="26"/>
  <c r="R39" i="26"/>
  <c r="L36" i="26"/>
  <c r="L32" i="26"/>
  <c r="L19" i="26"/>
  <c r="L37" i="26"/>
  <c r="L35" i="26"/>
  <c r="L33" i="26"/>
  <c r="L30" i="26"/>
  <c r="L10" i="26"/>
  <c r="L31" i="26"/>
  <c r="L27" i="26"/>
  <c r="L23" i="26"/>
  <c r="L18" i="26"/>
  <c r="L17" i="26"/>
  <c r="L34" i="26"/>
  <c r="L21" i="26"/>
  <c r="L8" i="26"/>
  <c r="L20" i="26"/>
  <c r="L25" i="26"/>
  <c r="L29" i="26"/>
  <c r="L9" i="26"/>
  <c r="L20" i="24"/>
  <c r="L10" i="24"/>
  <c r="P25" i="26"/>
  <c r="L29" i="24"/>
  <c r="L15" i="26"/>
  <c r="P8" i="26"/>
  <c r="L12" i="26"/>
  <c r="O35" i="24"/>
  <c r="P28" i="24"/>
  <c r="O26" i="24"/>
  <c r="P11" i="24"/>
  <c r="O43" i="24"/>
  <c r="P39" i="24"/>
  <c r="O33" i="24"/>
  <c r="P33" i="24"/>
  <c r="O29" i="24"/>
  <c r="O27" i="24"/>
  <c r="P26" i="24"/>
  <c r="P17" i="24"/>
  <c r="O13" i="24"/>
  <c r="O11" i="24"/>
  <c r="P37" i="24"/>
  <c r="O34" i="24"/>
  <c r="P13" i="24"/>
  <c r="P43" i="24"/>
  <c r="P36" i="24"/>
  <c r="O16" i="24"/>
  <c r="P12" i="24"/>
  <c r="AC97" i="24"/>
  <c r="O38" i="24"/>
  <c r="P29" i="24"/>
  <c r="P23" i="24"/>
  <c r="O17" i="24"/>
  <c r="O12" i="24"/>
  <c r="O39" i="24"/>
  <c r="P27" i="24"/>
  <c r="AB97" i="24"/>
  <c r="P42" i="24"/>
  <c r="P41" i="24"/>
  <c r="O36" i="24"/>
  <c r="O32" i="24"/>
  <c r="P25" i="24"/>
  <c r="P15" i="24"/>
  <c r="P8" i="24"/>
  <c r="O25" i="24"/>
  <c r="P38" i="24"/>
  <c r="P31" i="24"/>
  <c r="P35" i="24"/>
  <c r="O28" i="24"/>
  <c r="O21" i="24"/>
  <c r="O18" i="24"/>
  <c r="O14" i="24"/>
  <c r="P9" i="24"/>
  <c r="P34" i="24"/>
  <c r="P18" i="24"/>
  <c r="P14" i="24"/>
  <c r="P20" i="24"/>
  <c r="P10" i="26"/>
  <c r="C53" i="32"/>
  <c r="C52" i="32"/>
  <c r="P23" i="26"/>
  <c r="P19" i="24"/>
  <c r="O9" i="24"/>
  <c r="O10" i="26"/>
  <c r="M41" i="26"/>
  <c r="L26" i="24"/>
  <c r="O15" i="24"/>
  <c r="P11" i="26"/>
  <c r="P32" i="24"/>
  <c r="O20" i="24"/>
  <c r="O10" i="24"/>
  <c r="M43" i="26"/>
  <c r="M11" i="26"/>
  <c r="O25" i="26"/>
  <c r="O19" i="24"/>
  <c r="O8" i="26"/>
  <c r="O40" i="24"/>
  <c r="P24" i="24"/>
  <c r="M38" i="26"/>
  <c r="O24" i="26"/>
  <c r="R24" i="26" s="1"/>
  <c r="L130" i="24" l="1"/>
  <c r="R130" i="24" s="1"/>
  <c r="L48" i="24"/>
  <c r="M48" i="24" s="1"/>
  <c r="L56" i="24"/>
  <c r="L92" i="24"/>
  <c r="R92" i="24" s="1"/>
  <c r="L132" i="24"/>
  <c r="R132" i="24" s="1"/>
  <c r="L63" i="24"/>
  <c r="L114" i="24"/>
  <c r="L150" i="24"/>
  <c r="L129" i="24"/>
  <c r="R129" i="24" s="1"/>
  <c r="L61" i="24"/>
  <c r="L91" i="24"/>
  <c r="M91" i="24" s="1"/>
  <c r="L127" i="24"/>
  <c r="L58" i="24"/>
  <c r="L98" i="24"/>
  <c r="L134" i="24"/>
  <c r="L64" i="24"/>
  <c r="M64" i="24" s="1"/>
  <c r="L82" i="24"/>
  <c r="M82" i="24" s="1"/>
  <c r="L149" i="24"/>
  <c r="L119" i="24"/>
  <c r="M119" i="24" s="1"/>
  <c r="L122" i="24"/>
  <c r="M122" i="24" s="1"/>
  <c r="L135" i="24"/>
  <c r="R135" i="24" s="1"/>
  <c r="R14" i="29"/>
  <c r="R36" i="29"/>
  <c r="R26" i="29"/>
  <c r="R28" i="29"/>
  <c r="L62" i="24"/>
  <c r="M62" i="24" s="1"/>
  <c r="L73" i="24"/>
  <c r="R73" i="24" s="1"/>
  <c r="L55" i="24"/>
  <c r="R55" i="24" s="1"/>
  <c r="L113" i="24"/>
  <c r="M113" i="24" s="1"/>
  <c r="L107" i="24"/>
  <c r="L90" i="24"/>
  <c r="L102" i="24"/>
  <c r="L147" i="24"/>
  <c r="L117" i="24"/>
  <c r="R117" i="24" s="1"/>
  <c r="L136" i="24"/>
  <c r="R136" i="24" s="1"/>
  <c r="L116" i="24"/>
  <c r="L96" i="24"/>
  <c r="M96" i="24" s="1"/>
  <c r="L24" i="24"/>
  <c r="L35" i="24"/>
  <c r="L30" i="24"/>
  <c r="L39" i="24"/>
  <c r="M39" i="24" s="1"/>
  <c r="L41" i="24"/>
  <c r="L76" i="24"/>
  <c r="L79" i="24"/>
  <c r="R79" i="24" s="1"/>
  <c r="L49" i="24"/>
  <c r="M49" i="24" s="1"/>
  <c r="L51" i="24"/>
  <c r="R51" i="24" s="1"/>
  <c r="L72" i="24"/>
  <c r="M72" i="24" s="1"/>
  <c r="L88" i="24"/>
  <c r="L148" i="24"/>
  <c r="R148" i="24" s="1"/>
  <c r="L137" i="24"/>
  <c r="M137" i="24" s="1"/>
  <c r="L124" i="24"/>
  <c r="M124" i="24" s="1"/>
  <c r="L145" i="24"/>
  <c r="R145" i="24" s="1"/>
  <c r="L151" i="24"/>
  <c r="M151" i="24" s="1"/>
  <c r="L131" i="24"/>
  <c r="L28" i="24"/>
  <c r="R28" i="24" s="1"/>
  <c r="L34" i="24"/>
  <c r="L32" i="24"/>
  <c r="L27" i="24"/>
  <c r="L53" i="24"/>
  <c r="R53" i="24" s="1"/>
  <c r="L66" i="24"/>
  <c r="L100" i="24"/>
  <c r="M100" i="24" s="1"/>
  <c r="L86" i="24"/>
  <c r="M86" i="24" s="1"/>
  <c r="L81" i="24"/>
  <c r="M81" i="24" s="1"/>
  <c r="L95" i="24"/>
  <c r="M95" i="24" s="1"/>
  <c r="R138" i="24"/>
  <c r="L141" i="24"/>
  <c r="L146" i="24"/>
  <c r="R146" i="24" s="1"/>
  <c r="L133" i="24"/>
  <c r="M133" i="24" s="1"/>
  <c r="L142" i="24"/>
  <c r="R142" i="24" s="1"/>
  <c r="R15" i="29"/>
  <c r="R13" i="29"/>
  <c r="R8" i="29"/>
  <c r="R22" i="27"/>
  <c r="R17" i="27"/>
  <c r="M29" i="27"/>
  <c r="L45" i="24"/>
  <c r="R45" i="24" s="1"/>
  <c r="L16" i="24"/>
  <c r="R16" i="24" s="1"/>
  <c r="L43" i="24"/>
  <c r="R43" i="24" s="1"/>
  <c r="L33" i="24"/>
  <c r="R33" i="24" s="1"/>
  <c r="L17" i="24"/>
  <c r="M17" i="24" s="1"/>
  <c r="L31" i="24"/>
  <c r="M31" i="24" s="1"/>
  <c r="R115" i="24"/>
  <c r="L93" i="24"/>
  <c r="R93" i="24" s="1"/>
  <c r="L112" i="24"/>
  <c r="R112" i="24" s="1"/>
  <c r="L57" i="24"/>
  <c r="R57" i="24" s="1"/>
  <c r="L60" i="24"/>
  <c r="L71" i="24"/>
  <c r="R71" i="24" s="1"/>
  <c r="L97" i="24"/>
  <c r="R97" i="24" s="1"/>
  <c r="L104" i="24"/>
  <c r="R104" i="24" s="1"/>
  <c r="L99" i="24"/>
  <c r="R99" i="24" s="1"/>
  <c r="L85" i="24"/>
  <c r="M85" i="24" s="1"/>
  <c r="L12" i="24"/>
  <c r="M12" i="24" s="1"/>
  <c r="L14" i="24"/>
  <c r="M14" i="24" s="1"/>
  <c r="L23" i="24"/>
  <c r="R23" i="24" s="1"/>
  <c r="L40" i="24"/>
  <c r="R40" i="24" s="1"/>
  <c r="L68" i="24"/>
  <c r="R68" i="24" s="1"/>
  <c r="L59" i="24"/>
  <c r="R59" i="24" s="1"/>
  <c r="L75" i="24"/>
  <c r="M75" i="24" s="1"/>
  <c r="L77" i="24"/>
  <c r="R77" i="24" s="1"/>
  <c r="L70" i="24"/>
  <c r="M70" i="24" s="1"/>
  <c r="L89" i="24"/>
  <c r="R89" i="24" s="1"/>
  <c r="L94" i="24"/>
  <c r="M94" i="24" s="1"/>
  <c r="L110" i="24"/>
  <c r="R110" i="24" s="1"/>
  <c r="L105" i="24"/>
  <c r="M105" i="24" s="1"/>
  <c r="L106" i="24"/>
  <c r="M106" i="24" s="1"/>
  <c r="L103" i="24"/>
  <c r="M103" i="24" s="1"/>
  <c r="L87" i="24"/>
  <c r="R87" i="24" s="1"/>
  <c r="L25" i="24"/>
  <c r="L11" i="24"/>
  <c r="M11" i="24" s="1"/>
  <c r="L9" i="24"/>
  <c r="M9" i="24" s="1"/>
  <c r="L21" i="24"/>
  <c r="M21" i="24" s="1"/>
  <c r="L19" i="24"/>
  <c r="M19" i="24" s="1"/>
  <c r="L18" i="24"/>
  <c r="M18" i="24" s="1"/>
  <c r="L46" i="24"/>
  <c r="M46" i="24" s="1"/>
  <c r="L52" i="24"/>
  <c r="M52" i="24" s="1"/>
  <c r="L50" i="24"/>
  <c r="R50" i="24" s="1"/>
  <c r="R16" i="26"/>
  <c r="L47" i="24"/>
  <c r="M47" i="24" s="1"/>
  <c r="L44" i="24"/>
  <c r="R44" i="24" s="1"/>
  <c r="L69" i="24"/>
  <c r="R69" i="24" s="1"/>
  <c r="L54" i="24"/>
  <c r="M54" i="24" s="1"/>
  <c r="L74" i="24"/>
  <c r="M74" i="24" s="1"/>
  <c r="R106" i="24"/>
  <c r="L80" i="24"/>
  <c r="M80" i="24" s="1"/>
  <c r="L108" i="24"/>
  <c r="R108" i="24" s="1"/>
  <c r="L83" i="24"/>
  <c r="R83" i="24" s="1"/>
  <c r="L101" i="24"/>
  <c r="M101" i="24" s="1"/>
  <c r="L111" i="24"/>
  <c r="M111" i="24" s="1"/>
  <c r="R42" i="26"/>
  <c r="M16" i="26"/>
  <c r="R13" i="26"/>
  <c r="L138" i="24"/>
  <c r="M138" i="24" s="1"/>
  <c r="L22" i="24"/>
  <c r="M22" i="26"/>
  <c r="R22" i="26"/>
  <c r="L123" i="24"/>
  <c r="R123" i="24" s="1"/>
  <c r="L125" i="24"/>
  <c r="R125" i="24" s="1"/>
  <c r="L126" i="24"/>
  <c r="L120" i="24"/>
  <c r="M120" i="24" s="1"/>
  <c r="L140" i="24"/>
  <c r="M140" i="24" s="1"/>
  <c r="L128" i="24"/>
  <c r="L118" i="24"/>
  <c r="M118" i="24" s="1"/>
  <c r="L121" i="24"/>
  <c r="R121" i="24" s="1"/>
  <c r="L144" i="24"/>
  <c r="M144" i="24" s="1"/>
  <c r="L139" i="24"/>
  <c r="M139" i="24" s="1"/>
  <c r="L143" i="24"/>
  <c r="R143" i="24" s="1"/>
  <c r="R128" i="24"/>
  <c r="R95" i="24"/>
  <c r="M128" i="24"/>
  <c r="M126" i="24"/>
  <c r="R126" i="24"/>
  <c r="M130" i="24"/>
  <c r="R147" i="24"/>
  <c r="M147" i="24"/>
  <c r="M148" i="24"/>
  <c r="R137" i="24"/>
  <c r="M116" i="24"/>
  <c r="R116" i="24"/>
  <c r="R133" i="24"/>
  <c r="M149" i="24"/>
  <c r="R149" i="24"/>
  <c r="M142" i="24"/>
  <c r="M132" i="24"/>
  <c r="R122" i="24"/>
  <c r="R96" i="24"/>
  <c r="R150" i="24"/>
  <c r="M150" i="24"/>
  <c r="N44" i="29"/>
  <c r="M141" i="24"/>
  <c r="R141" i="24"/>
  <c r="R127" i="24"/>
  <c r="M127" i="24"/>
  <c r="R134" i="24"/>
  <c r="M134" i="24"/>
  <c r="R124" i="24"/>
  <c r="M143" i="24"/>
  <c r="R131" i="24"/>
  <c r="M131" i="24"/>
  <c r="Q44" i="29"/>
  <c r="R32" i="28"/>
  <c r="M32" i="28"/>
  <c r="M88" i="24"/>
  <c r="R88" i="24"/>
  <c r="M10" i="28"/>
  <c r="R10" i="28"/>
  <c r="M8" i="28"/>
  <c r="R8" i="28"/>
  <c r="M114" i="24"/>
  <c r="R114" i="24"/>
  <c r="M102" i="24"/>
  <c r="R102" i="24"/>
  <c r="R28" i="28"/>
  <c r="M28" i="28"/>
  <c r="R34" i="28"/>
  <c r="M34" i="28"/>
  <c r="M36" i="28"/>
  <c r="R36" i="28"/>
  <c r="R27" i="28"/>
  <c r="M27" i="28"/>
  <c r="R24" i="28"/>
  <c r="M24" i="28"/>
  <c r="M33" i="28"/>
  <c r="R33" i="28"/>
  <c r="M21" i="28"/>
  <c r="R21" i="28"/>
  <c r="R81" i="24"/>
  <c r="R41" i="28"/>
  <c r="M41" i="28"/>
  <c r="M31" i="28"/>
  <c r="R31" i="28"/>
  <c r="M83" i="24"/>
  <c r="M112" i="24"/>
  <c r="M40" i="28"/>
  <c r="R40" i="28"/>
  <c r="M9" i="28"/>
  <c r="R9" i="28"/>
  <c r="R25" i="28"/>
  <c r="M25" i="28"/>
  <c r="R11" i="28"/>
  <c r="M11" i="28"/>
  <c r="M30" i="28"/>
  <c r="R30" i="28"/>
  <c r="R35" i="28"/>
  <c r="M35" i="28"/>
  <c r="R37" i="28"/>
  <c r="M37" i="28"/>
  <c r="M42" i="28"/>
  <c r="R42" i="28"/>
  <c r="R23" i="28"/>
  <c r="M23" i="28"/>
  <c r="M84" i="24"/>
  <c r="R84" i="24"/>
  <c r="M98" i="24"/>
  <c r="R98" i="24"/>
  <c r="M43" i="28"/>
  <c r="R43" i="28"/>
  <c r="M39" i="28"/>
  <c r="R39" i="28"/>
  <c r="R109" i="24"/>
  <c r="M109" i="24"/>
  <c r="Q44" i="28"/>
  <c r="R14" i="28"/>
  <c r="M14" i="28"/>
  <c r="R12" i="28"/>
  <c r="M12" i="28"/>
  <c r="M13" i="28"/>
  <c r="R13" i="28"/>
  <c r="M17" i="28"/>
  <c r="R17" i="28"/>
  <c r="R16" i="28"/>
  <c r="M16" i="28"/>
  <c r="M15" i="28"/>
  <c r="R15" i="28"/>
  <c r="M38" i="28"/>
  <c r="R38" i="28"/>
  <c r="R107" i="24"/>
  <c r="M107" i="24"/>
  <c r="R90" i="24"/>
  <c r="M90" i="24"/>
  <c r="M99" i="24"/>
  <c r="R26" i="28"/>
  <c r="M26" i="28"/>
  <c r="M29" i="28"/>
  <c r="R29" i="28"/>
  <c r="R22" i="28"/>
  <c r="M22" i="28"/>
  <c r="M19" i="28"/>
  <c r="R19" i="28"/>
  <c r="R18" i="28"/>
  <c r="M18" i="28"/>
  <c r="R20" i="28"/>
  <c r="M20" i="28"/>
  <c r="R48" i="24"/>
  <c r="R36" i="27"/>
  <c r="M36" i="27"/>
  <c r="R32" i="27"/>
  <c r="M32" i="27"/>
  <c r="M41" i="27"/>
  <c r="R41" i="27"/>
  <c r="AC102" i="27"/>
  <c r="AB102" i="27"/>
  <c r="M43" i="27"/>
  <c r="R43" i="27"/>
  <c r="R18" i="27"/>
  <c r="M18" i="27"/>
  <c r="R21" i="27"/>
  <c r="M21" i="27"/>
  <c r="M9" i="27"/>
  <c r="R9" i="27"/>
  <c r="R39" i="27"/>
  <c r="M39" i="27"/>
  <c r="M35" i="27"/>
  <c r="R35" i="27"/>
  <c r="R40" i="27"/>
  <c r="M40" i="27"/>
  <c r="R49" i="24"/>
  <c r="R63" i="24"/>
  <c r="M63" i="24"/>
  <c r="M66" i="24"/>
  <c r="R66" i="24"/>
  <c r="R76" i="24"/>
  <c r="M76" i="24"/>
  <c r="R34" i="27"/>
  <c r="M34" i="27"/>
  <c r="M20" i="27"/>
  <c r="R20" i="27"/>
  <c r="M16" i="27"/>
  <c r="R16" i="27"/>
  <c r="M19" i="27"/>
  <c r="R19" i="27"/>
  <c r="M73" i="24"/>
  <c r="M69" i="24"/>
  <c r="R61" i="24"/>
  <c r="M61" i="24"/>
  <c r="R78" i="24"/>
  <c r="M78" i="24"/>
  <c r="M23" i="27"/>
  <c r="R23" i="27"/>
  <c r="R38" i="27"/>
  <c r="M38" i="27"/>
  <c r="M27" i="27"/>
  <c r="R27" i="27"/>
  <c r="M11" i="27"/>
  <c r="R11" i="27"/>
  <c r="M24" i="27"/>
  <c r="R24" i="27"/>
  <c r="M79" i="24"/>
  <c r="M56" i="24"/>
  <c r="R56" i="24"/>
  <c r="M55" i="24"/>
  <c r="R67" i="24"/>
  <c r="M67" i="24"/>
  <c r="M65" i="24"/>
  <c r="R65" i="24"/>
  <c r="M26" i="27"/>
  <c r="R26" i="27"/>
  <c r="M12" i="27"/>
  <c r="R12" i="27"/>
  <c r="R37" i="27"/>
  <c r="M37" i="27"/>
  <c r="M8" i="27"/>
  <c r="R8" i="27"/>
  <c r="R28" i="27"/>
  <c r="M28" i="27"/>
  <c r="M15" i="27"/>
  <c r="R15" i="27"/>
  <c r="M31" i="27"/>
  <c r="R31" i="27"/>
  <c r="R62" i="24"/>
  <c r="M60" i="24"/>
  <c r="R60" i="24"/>
  <c r="R58" i="24"/>
  <c r="M58" i="24"/>
  <c r="M34" i="24"/>
  <c r="R34" i="24"/>
  <c r="R12" i="26"/>
  <c r="M12" i="26"/>
  <c r="R29" i="26"/>
  <c r="M29" i="26"/>
  <c r="M21" i="26"/>
  <c r="R21" i="26"/>
  <c r="M23" i="26"/>
  <c r="R23" i="26"/>
  <c r="R30" i="26"/>
  <c r="M30" i="26"/>
  <c r="M19" i="26"/>
  <c r="R19" i="26"/>
  <c r="M26" i="24"/>
  <c r="R26" i="24"/>
  <c r="R35" i="24"/>
  <c r="M35" i="24"/>
  <c r="M23" i="24"/>
  <c r="M13" i="24"/>
  <c r="R13" i="24"/>
  <c r="Q44" i="26"/>
  <c r="R10" i="24"/>
  <c r="M10" i="24"/>
  <c r="M25" i="26"/>
  <c r="R25" i="26"/>
  <c r="R34" i="26"/>
  <c r="M34" i="26"/>
  <c r="M27" i="26"/>
  <c r="R27" i="26"/>
  <c r="M33" i="26"/>
  <c r="R33" i="26"/>
  <c r="R32" i="26"/>
  <c r="M32" i="26"/>
  <c r="M38" i="24"/>
  <c r="R38" i="24"/>
  <c r="R25" i="24"/>
  <c r="M25" i="24"/>
  <c r="M8" i="24"/>
  <c r="R8" i="24"/>
  <c r="R41" i="24"/>
  <c r="M41" i="24"/>
  <c r="M27" i="24"/>
  <c r="R27" i="24"/>
  <c r="Q152" i="24"/>
  <c r="R15" i="26"/>
  <c r="M15" i="26"/>
  <c r="M20" i="24"/>
  <c r="R20" i="24"/>
  <c r="M20" i="26"/>
  <c r="R20" i="26"/>
  <c r="R17" i="26"/>
  <c r="M17" i="26"/>
  <c r="M31" i="26"/>
  <c r="R31" i="26"/>
  <c r="M35" i="26"/>
  <c r="R35" i="26"/>
  <c r="M36" i="26"/>
  <c r="R36" i="26"/>
  <c r="R24" i="24"/>
  <c r="M24" i="24"/>
  <c r="M32" i="24"/>
  <c r="R32" i="24"/>
  <c r="M15" i="24"/>
  <c r="R15" i="24"/>
  <c r="M30" i="24"/>
  <c r="R30" i="24"/>
  <c r="R29" i="24"/>
  <c r="M29" i="24"/>
  <c r="M9" i="26"/>
  <c r="R9" i="26"/>
  <c r="R8" i="26"/>
  <c r="M8" i="26"/>
  <c r="R18" i="26"/>
  <c r="M18" i="26"/>
  <c r="M10" i="26"/>
  <c r="R10" i="26"/>
  <c r="M37" i="26"/>
  <c r="R37" i="26"/>
  <c r="M42" i="24"/>
  <c r="R42" i="24"/>
  <c r="R37" i="24"/>
  <c r="M37" i="24"/>
  <c r="R36" i="24"/>
  <c r="M36" i="24"/>
  <c r="S44" i="29" l="1"/>
  <c r="M135" i="24"/>
  <c r="M129" i="24"/>
  <c r="R119" i="24"/>
  <c r="R82" i="24"/>
  <c r="M145" i="24"/>
  <c r="R113" i="24"/>
  <c r="M117" i="24"/>
  <c r="R64" i="24"/>
  <c r="M53" i="24"/>
  <c r="M51" i="24"/>
  <c r="R91" i="24"/>
  <c r="M92" i="24"/>
  <c r="R151" i="24"/>
  <c r="M123" i="24"/>
  <c r="R86" i="24"/>
  <c r="M97" i="24"/>
  <c r="M121" i="24"/>
  <c r="M104" i="24"/>
  <c r="M136" i="24"/>
  <c r="R100" i="24"/>
  <c r="R140" i="24"/>
  <c r="M28" i="24"/>
  <c r="R39" i="24"/>
  <c r="R72" i="24"/>
  <c r="M146" i="24"/>
  <c r="R52" i="24"/>
  <c r="M93" i="24"/>
  <c r="R118" i="24"/>
  <c r="R54" i="24"/>
  <c r="M59" i="24"/>
  <c r="R14" i="24"/>
  <c r="M57" i="24"/>
  <c r="M43" i="24"/>
  <c r="M33" i="24"/>
  <c r="R101" i="24"/>
  <c r="R94" i="24"/>
  <c r="R31" i="24"/>
  <c r="R75" i="24"/>
  <c r="R11" i="24"/>
  <c r="M108" i="24"/>
  <c r="R70" i="24"/>
  <c r="M45" i="24"/>
  <c r="M16" i="24"/>
  <c r="M77" i="24"/>
  <c r="R85" i="24"/>
  <c r="M40" i="24"/>
  <c r="R17" i="24"/>
  <c r="R46" i="24"/>
  <c r="R12" i="24"/>
  <c r="R9" i="24"/>
  <c r="M110" i="24"/>
  <c r="M89" i="24"/>
  <c r="R80" i="24"/>
  <c r="R103" i="24"/>
  <c r="M71" i="24"/>
  <c r="R105" i="24"/>
  <c r="M68" i="24"/>
  <c r="M87" i="24"/>
  <c r="R19" i="24"/>
  <c r="M44" i="24"/>
  <c r="R21" i="24"/>
  <c r="M50" i="24"/>
  <c r="R18" i="24"/>
  <c r="R47" i="24"/>
  <c r="R74" i="24"/>
  <c r="R111" i="24"/>
  <c r="M22" i="24"/>
  <c r="R22" i="24"/>
  <c r="R139" i="24"/>
  <c r="R120" i="24"/>
  <c r="M125" i="24"/>
  <c r="R144" i="24"/>
  <c r="S44" i="26"/>
  <c r="T44" i="26" s="1"/>
  <c r="U44" i="26" s="1"/>
  <c r="AB102" i="29"/>
  <c r="AC102" i="29"/>
  <c r="K5" i="29"/>
  <c r="T44" i="29"/>
  <c r="U44" i="29" s="1"/>
  <c r="V44" i="29" s="1"/>
  <c r="W44" i="29" s="1"/>
  <c r="N44" i="28"/>
  <c r="AC102" i="28"/>
  <c r="AB102" i="28"/>
  <c r="S44" i="28"/>
  <c r="S44" i="27"/>
  <c r="N44" i="27"/>
  <c r="N44" i="26"/>
  <c r="AB102" i="24"/>
  <c r="AC102" i="24"/>
  <c r="AB102" i="26"/>
  <c r="AC102" i="26"/>
  <c r="N152" i="24" l="1"/>
  <c r="S152" i="24"/>
  <c r="K5" i="24" s="1"/>
  <c r="K5" i="26"/>
  <c r="M5" i="26" s="1"/>
  <c r="AB99" i="29"/>
  <c r="AB100" i="29" s="1"/>
  <c r="AC99" i="29"/>
  <c r="AC100" i="29" s="1"/>
  <c r="AB101" i="29"/>
  <c r="AC101" i="29"/>
  <c r="M5" i="29"/>
  <c r="T44" i="28"/>
  <c r="U44" i="28" s="1"/>
  <c r="V44" i="28" s="1"/>
  <c r="W44" i="28" s="1"/>
  <c r="K5" i="28"/>
  <c r="K5" i="27"/>
  <c r="T44" i="27"/>
  <c r="U44" i="27" s="1"/>
  <c r="V44" i="27" s="1"/>
  <c r="W44" i="27" s="1"/>
  <c r="V44" i="26"/>
  <c r="W44" i="26" s="1"/>
  <c r="T152" i="24" l="1"/>
  <c r="U152" i="24" s="1"/>
  <c r="V152" i="24" s="1"/>
  <c r="W152" i="24" s="1"/>
  <c r="AC99" i="24" s="1"/>
  <c r="AC100" i="24" s="1"/>
  <c r="AB101" i="26"/>
  <c r="AC101" i="26"/>
  <c r="G32" i="26"/>
  <c r="G36" i="26"/>
  <c r="G8" i="26"/>
  <c r="G29" i="26"/>
  <c r="G42" i="26"/>
  <c r="G12" i="26"/>
  <c r="G17" i="26"/>
  <c r="G33" i="26"/>
  <c r="AB98" i="29"/>
  <c r="G35" i="26"/>
  <c r="G15" i="26"/>
  <c r="G25" i="26"/>
  <c r="G11" i="26"/>
  <c r="G43" i="26"/>
  <c r="G22" i="26"/>
  <c r="G38" i="26"/>
  <c r="G24" i="26"/>
  <c r="G30" i="26"/>
  <c r="G13" i="26"/>
  <c r="AB96" i="29"/>
  <c r="AC96" i="29"/>
  <c r="AC105" i="29" s="1"/>
  <c r="G23" i="29"/>
  <c r="G38" i="29"/>
  <c r="G22" i="29"/>
  <c r="G13" i="29"/>
  <c r="G21" i="29"/>
  <c r="G28" i="29"/>
  <c r="G19" i="29"/>
  <c r="G42" i="29"/>
  <c r="G12" i="29"/>
  <c r="G43" i="29"/>
  <c r="G36" i="29"/>
  <c r="G39" i="29"/>
  <c r="G8" i="29"/>
  <c r="G32" i="29"/>
  <c r="G40" i="29"/>
  <c r="G15" i="29"/>
  <c r="G26" i="29"/>
  <c r="G30" i="29"/>
  <c r="G25" i="29"/>
  <c r="G17" i="29"/>
  <c r="G11" i="29"/>
  <c r="G31" i="29"/>
  <c r="G14" i="29"/>
  <c r="G37" i="29"/>
  <c r="G20" i="29"/>
  <c r="G24" i="29"/>
  <c r="G34" i="29"/>
  <c r="G33" i="29"/>
  <c r="G9" i="29"/>
  <c r="G27" i="29"/>
  <c r="G29" i="29"/>
  <c r="G35" i="29"/>
  <c r="G10" i="29"/>
  <c r="G16" i="29"/>
  <c r="G41" i="29"/>
  <c r="G18" i="29"/>
  <c r="AC99" i="28"/>
  <c r="AC100" i="28" s="1"/>
  <c r="AB99" i="28"/>
  <c r="AB100" i="28" s="1"/>
  <c r="AC101" i="28"/>
  <c r="AB101" i="28"/>
  <c r="M5" i="28"/>
  <c r="G12" i="28" s="1"/>
  <c r="AC99" i="27"/>
  <c r="AC100" i="27" s="1"/>
  <c r="AB99" i="27"/>
  <c r="AB100" i="27" s="1"/>
  <c r="AB101" i="27"/>
  <c r="AC101" i="27"/>
  <c r="M5" i="27"/>
  <c r="AB96" i="26"/>
  <c r="AC96" i="26"/>
  <c r="AB99" i="26"/>
  <c r="AB100" i="26" s="1"/>
  <c r="AC99" i="26"/>
  <c r="AC100" i="26" s="1"/>
  <c r="G18" i="26"/>
  <c r="G26" i="26"/>
  <c r="G10" i="26"/>
  <c r="G19" i="26"/>
  <c r="G34" i="26"/>
  <c r="G40" i="26"/>
  <c r="G21" i="26"/>
  <c r="G39" i="26"/>
  <c r="M5" i="24"/>
  <c r="G129" i="24" s="1"/>
  <c r="AB101" i="24"/>
  <c r="AC101" i="24"/>
  <c r="G37" i="26"/>
  <c r="G9" i="26"/>
  <c r="G28" i="26"/>
  <c r="G16" i="26"/>
  <c r="G31" i="26"/>
  <c r="G41" i="26"/>
  <c r="G27" i="26"/>
  <c r="G23" i="26"/>
  <c r="G20" i="26"/>
  <c r="G14" i="26"/>
  <c r="AB98" i="26" l="1"/>
  <c r="AB105" i="26" s="1"/>
  <c r="AB99" i="24"/>
  <c r="AB100" i="24" s="1"/>
  <c r="AB98" i="24" s="1"/>
  <c r="H23" i="26"/>
  <c r="H8" i="26"/>
  <c r="H35" i="26"/>
  <c r="H41" i="26"/>
  <c r="H32" i="26"/>
  <c r="H29" i="26"/>
  <c r="H38" i="26"/>
  <c r="H11" i="26"/>
  <c r="AB105" i="29"/>
  <c r="AD113" i="29" s="1"/>
  <c r="AD114" i="29" s="1"/>
  <c r="H20" i="29"/>
  <c r="H23" i="29"/>
  <c r="G100" i="24"/>
  <c r="G88" i="24"/>
  <c r="H26" i="26"/>
  <c r="H11" i="29"/>
  <c r="G140" i="24"/>
  <c r="H35" i="29"/>
  <c r="H14" i="26"/>
  <c r="H17" i="26"/>
  <c r="AB98" i="27"/>
  <c r="H29" i="29"/>
  <c r="G135" i="24"/>
  <c r="AC105" i="26"/>
  <c r="H26" i="29"/>
  <c r="H8" i="29"/>
  <c r="H17" i="29"/>
  <c r="G22" i="24"/>
  <c r="H41" i="29"/>
  <c r="H14" i="29"/>
  <c r="G117" i="24"/>
  <c r="G127" i="24"/>
  <c r="H32" i="29"/>
  <c r="H38" i="29"/>
  <c r="G84" i="24"/>
  <c r="G83" i="24"/>
  <c r="G10" i="28"/>
  <c r="G33" i="28"/>
  <c r="G98" i="24"/>
  <c r="G17" i="24"/>
  <c r="G12" i="24"/>
  <c r="G103" i="24"/>
  <c r="G105" i="24"/>
  <c r="G36" i="24"/>
  <c r="G8" i="28"/>
  <c r="G128" i="24"/>
  <c r="G74" i="24"/>
  <c r="G17" i="28"/>
  <c r="G38" i="28"/>
  <c r="G116" i="24"/>
  <c r="G70" i="24"/>
  <c r="G99" i="24"/>
  <c r="G64" i="24"/>
  <c r="G71" i="24"/>
  <c r="G44" i="24"/>
  <c r="G39" i="28"/>
  <c r="G29" i="28"/>
  <c r="G30" i="24"/>
  <c r="G13" i="24"/>
  <c r="G137" i="24"/>
  <c r="G25" i="24"/>
  <c r="G57" i="24"/>
  <c r="G104" i="24"/>
  <c r="G49" i="24"/>
  <c r="G61" i="24"/>
  <c r="G150" i="24"/>
  <c r="G142" i="24"/>
  <c r="G47" i="24"/>
  <c r="G59" i="24"/>
  <c r="G66" i="24"/>
  <c r="G131" i="24"/>
  <c r="G72" i="24"/>
  <c r="G136" i="24"/>
  <c r="G148" i="24"/>
  <c r="G139" i="24"/>
  <c r="G147" i="24"/>
  <c r="G63" i="24"/>
  <c r="G35" i="24"/>
  <c r="G15" i="24"/>
  <c r="G115" i="24"/>
  <c r="G18" i="24"/>
  <c r="G90" i="24"/>
  <c r="G111" i="24"/>
  <c r="G68" i="24"/>
  <c r="G138" i="24"/>
  <c r="G32" i="28"/>
  <c r="AB98" i="28"/>
  <c r="AB96" i="28"/>
  <c r="AC96" i="28"/>
  <c r="AC105" i="28" s="1"/>
  <c r="G24" i="28"/>
  <c r="G25" i="28"/>
  <c r="G16" i="28"/>
  <c r="G21" i="28"/>
  <c r="G23" i="28"/>
  <c r="G40" i="28"/>
  <c r="G41" i="28"/>
  <c r="G14" i="28"/>
  <c r="G36" i="28"/>
  <c r="G20" i="28"/>
  <c r="G22" i="28"/>
  <c r="G26" i="28"/>
  <c r="G11" i="28"/>
  <c r="G15" i="28"/>
  <c r="G28" i="28"/>
  <c r="G34" i="28"/>
  <c r="G35" i="28"/>
  <c r="G31" i="28"/>
  <c r="G9" i="28"/>
  <c r="G43" i="28"/>
  <c r="G30" i="28"/>
  <c r="G37" i="28"/>
  <c r="G19" i="28"/>
  <c r="G27" i="28"/>
  <c r="G18" i="28"/>
  <c r="G42" i="28"/>
  <c r="G13" i="28"/>
  <c r="AB96" i="27"/>
  <c r="AC96" i="27"/>
  <c r="AC105" i="27" s="1"/>
  <c r="G26" i="27"/>
  <c r="G18" i="27"/>
  <c r="G24" i="27"/>
  <c r="G17" i="27"/>
  <c r="G19" i="27"/>
  <c r="G31" i="27"/>
  <c r="G25" i="27"/>
  <c r="G38" i="24"/>
  <c r="G89" i="24"/>
  <c r="G97" i="24"/>
  <c r="G87" i="24"/>
  <c r="G106" i="24"/>
  <c r="G91" i="24"/>
  <c r="G133" i="24"/>
  <c r="G80" i="24"/>
  <c r="G16" i="24"/>
  <c r="G23" i="24"/>
  <c r="G77" i="24"/>
  <c r="G101" i="24"/>
  <c r="G45" i="24"/>
  <c r="G39" i="24"/>
  <c r="G102" i="24"/>
  <c r="G121" i="24"/>
  <c r="G73" i="24"/>
  <c r="G21" i="27"/>
  <c r="G40" i="27"/>
  <c r="G22" i="27"/>
  <c r="G23" i="27"/>
  <c r="G39" i="27"/>
  <c r="G20" i="27"/>
  <c r="G14" i="27"/>
  <c r="G34" i="27"/>
  <c r="G42" i="27"/>
  <c r="G37" i="27"/>
  <c r="G27" i="27"/>
  <c r="G9" i="27"/>
  <c r="G12" i="27"/>
  <c r="G41" i="27"/>
  <c r="G35" i="27"/>
  <c r="G32" i="27"/>
  <c r="G11" i="27"/>
  <c r="G13" i="27"/>
  <c r="G28" i="27"/>
  <c r="G30" i="27"/>
  <c r="G29" i="27"/>
  <c r="G15" i="27"/>
  <c r="G43" i="27"/>
  <c r="G38" i="27"/>
  <c r="G10" i="27"/>
  <c r="G36" i="27"/>
  <c r="G16" i="27"/>
  <c r="G33" i="27"/>
  <c r="G8" i="27"/>
  <c r="H20" i="26"/>
  <c r="AB96" i="24"/>
  <c r="AC96" i="24"/>
  <c r="AC105" i="24" s="1"/>
  <c r="G34" i="24"/>
  <c r="G54" i="24"/>
  <c r="G67" i="24"/>
  <c r="G51" i="24"/>
  <c r="G108" i="24"/>
  <c r="G21" i="24"/>
  <c r="G46" i="24"/>
  <c r="G26" i="24"/>
  <c r="G9" i="24"/>
  <c r="G10" i="24"/>
  <c r="G41" i="24"/>
  <c r="G33" i="24"/>
  <c r="G19" i="24"/>
  <c r="G76" i="24"/>
  <c r="G143" i="24"/>
  <c r="G110" i="24"/>
  <c r="G109" i="24"/>
  <c r="G27" i="24"/>
  <c r="G82" i="24"/>
  <c r="G123" i="24"/>
  <c r="G48" i="24"/>
  <c r="G145" i="24"/>
  <c r="G112" i="24"/>
  <c r="G94" i="24"/>
  <c r="G120" i="24"/>
  <c r="G28" i="24"/>
  <c r="G144" i="24"/>
  <c r="G96" i="24"/>
  <c r="G118" i="24"/>
  <c r="G130" i="24"/>
  <c r="G151" i="24"/>
  <c r="G69" i="24"/>
  <c r="G114" i="24"/>
  <c r="G78" i="24"/>
  <c r="G37" i="24"/>
  <c r="G43" i="24"/>
  <c r="G62" i="24"/>
  <c r="G85" i="24"/>
  <c r="G93" i="24"/>
  <c r="G92" i="24"/>
  <c r="G29" i="24"/>
  <c r="G55" i="24"/>
  <c r="G11" i="24"/>
  <c r="G52" i="24"/>
  <c r="G113" i="24"/>
  <c r="G14" i="24"/>
  <c r="G141" i="24"/>
  <c r="G40" i="24"/>
  <c r="G58" i="24"/>
  <c r="G134" i="24"/>
  <c r="G53" i="24"/>
  <c r="G8" i="24"/>
  <c r="G86" i="24"/>
  <c r="G56" i="24"/>
  <c r="G42" i="24"/>
  <c r="G65" i="24"/>
  <c r="G24" i="24"/>
  <c r="G95" i="24"/>
  <c r="G32" i="24"/>
  <c r="G50" i="24"/>
  <c r="G125" i="24"/>
  <c r="G75" i="24"/>
  <c r="G124" i="24"/>
  <c r="G149" i="24"/>
  <c r="G31" i="24"/>
  <c r="G107" i="24"/>
  <c r="G126" i="24"/>
  <c r="G20" i="24"/>
  <c r="G122" i="24"/>
  <c r="G79" i="24"/>
  <c r="G60" i="24"/>
  <c r="G119" i="24"/>
  <c r="G132" i="24"/>
  <c r="G146" i="24"/>
  <c r="G81" i="24"/>
  <c r="X44" i="29" l="1"/>
  <c r="Y44" i="29" s="1"/>
  <c r="AB116" i="29" s="1"/>
  <c r="AB105" i="28"/>
  <c r="AD113" i="28" s="1"/>
  <c r="AD114" i="28" s="1"/>
  <c r="H32" i="28"/>
  <c r="H8" i="28"/>
  <c r="H29" i="27"/>
  <c r="H140" i="24"/>
  <c r="H35" i="24"/>
  <c r="H98" i="24"/>
  <c r="H146" i="24"/>
  <c r="H17" i="28"/>
  <c r="H11" i="27"/>
  <c r="H23" i="27"/>
  <c r="H11" i="24"/>
  <c r="H26" i="27"/>
  <c r="H38" i="27"/>
  <c r="H104" i="24"/>
  <c r="AB105" i="27"/>
  <c r="AD113" i="27" s="1"/>
  <c r="AD114" i="27" s="1"/>
  <c r="H134" i="24"/>
  <c r="H131" i="24"/>
  <c r="H83" i="24"/>
  <c r="H128" i="24"/>
  <c r="H71" i="24"/>
  <c r="AB119" i="29"/>
  <c r="H86" i="24"/>
  <c r="H116" i="24"/>
  <c r="H137" i="24"/>
  <c r="H113" i="24"/>
  <c r="H47" i="24"/>
  <c r="H29" i="28"/>
  <c r="H38" i="28"/>
  <c r="H92" i="24"/>
  <c r="H68" i="24"/>
  <c r="H110" i="24"/>
  <c r="H149" i="24"/>
  <c r="H50" i="24"/>
  <c r="H65" i="24"/>
  <c r="H74" i="24"/>
  <c r="H101" i="24"/>
  <c r="H59" i="24"/>
  <c r="H62" i="24"/>
  <c r="H17" i="24"/>
  <c r="H41" i="28"/>
  <c r="H119" i="24"/>
  <c r="H80" i="24"/>
  <c r="H53" i="24"/>
  <c r="H56" i="24"/>
  <c r="H26" i="28"/>
  <c r="H14" i="28"/>
  <c r="H20" i="24"/>
  <c r="H8" i="24"/>
  <c r="H20" i="28"/>
  <c r="H26" i="24"/>
  <c r="H23" i="24"/>
  <c r="H35" i="28"/>
  <c r="H11" i="28"/>
  <c r="H23" i="28"/>
  <c r="H89" i="24"/>
  <c r="H32" i="27"/>
  <c r="H44" i="24"/>
  <c r="H14" i="24"/>
  <c r="H77" i="24"/>
  <c r="H8" i="27"/>
  <c r="H41" i="27"/>
  <c r="H20" i="27"/>
  <c r="H38" i="24"/>
  <c r="H17" i="27"/>
  <c r="H107" i="24"/>
  <c r="H35" i="27"/>
  <c r="H14" i="27"/>
  <c r="AD113" i="26"/>
  <c r="AD114" i="26" s="1"/>
  <c r="X44" i="26"/>
  <c r="Y44" i="26" s="1"/>
  <c r="AB116" i="26" s="1"/>
  <c r="H41" i="24"/>
  <c r="H95" i="24"/>
  <c r="H122" i="24"/>
  <c r="H125" i="24"/>
  <c r="H29" i="24"/>
  <c r="H32" i="24"/>
  <c r="H143" i="24"/>
  <c r="AB105" i="24"/>
  <c r="X44" i="28" l="1"/>
  <c r="Y44" i="28" s="1"/>
  <c r="AB116" i="28" s="1"/>
  <c r="X44" i="27"/>
  <c r="Y44" i="27" s="1"/>
  <c r="AB116" i="27" s="1"/>
  <c r="X152" i="24"/>
  <c r="Y152" i="24" s="1"/>
  <c r="AB116" i="24" s="1"/>
  <c r="AD113" i="24"/>
  <c r="AB119" i="26"/>
  <c r="AB119" i="28" l="1"/>
  <c r="AB119" i="27"/>
  <c r="AC35" i="19"/>
  <c r="AC9" i="19"/>
  <c r="M75" i="19"/>
  <c r="U27" i="19"/>
  <c r="M78" i="19"/>
  <c r="U9" i="19"/>
  <c r="AK25" i="19"/>
  <c r="AK33" i="19"/>
  <c r="U41" i="19"/>
  <c r="M26" i="19"/>
  <c r="M7" i="19"/>
  <c r="U13" i="19"/>
  <c r="M73" i="19"/>
  <c r="M40" i="19"/>
  <c r="AC6" i="19"/>
  <c r="U34" i="19"/>
  <c r="U12" i="19"/>
  <c r="M29" i="19"/>
  <c r="U42" i="19"/>
  <c r="AC23" i="19"/>
  <c r="AK11" i="19"/>
  <c r="M58" i="19"/>
  <c r="U28" i="19"/>
  <c r="M25" i="19"/>
  <c r="AK24" i="19"/>
  <c r="U20" i="19"/>
  <c r="M27" i="19"/>
  <c r="AC29" i="19"/>
  <c r="M45" i="19"/>
  <c r="M16" i="19"/>
  <c r="M30" i="19"/>
  <c r="AC34" i="19"/>
  <c r="M60" i="19"/>
  <c r="AC25" i="19"/>
  <c r="AC8" i="19"/>
  <c r="AC41" i="19"/>
  <c r="M33" i="19"/>
  <c r="M43" i="19"/>
  <c r="M50" i="19"/>
  <c r="U43" i="19"/>
  <c r="AK15" i="19"/>
  <c r="M67" i="19"/>
  <c r="AK27" i="19"/>
  <c r="U31" i="19"/>
  <c r="M13" i="19"/>
  <c r="U8" i="19"/>
  <c r="M4" i="19"/>
  <c r="M84" i="19" s="1"/>
  <c r="M85" i="19" s="1"/>
  <c r="AC18" i="19"/>
  <c r="M74" i="19"/>
  <c r="U29" i="19"/>
  <c r="M17" i="19"/>
  <c r="AC14" i="19"/>
  <c r="AK20" i="19"/>
  <c r="M34" i="19"/>
  <c r="AK18" i="19"/>
  <c r="AC22" i="19"/>
  <c r="AK31" i="19"/>
  <c r="U26" i="19"/>
  <c r="AK42" i="19"/>
  <c r="AC4" i="19"/>
  <c r="AC44" i="19" s="1"/>
  <c r="AC45" i="19" s="1"/>
  <c r="M49" i="19"/>
  <c r="M51" i="19"/>
  <c r="M71" i="19"/>
  <c r="M69" i="19"/>
  <c r="AK23" i="19"/>
  <c r="M32" i="19"/>
  <c r="M11" i="19"/>
  <c r="AK7" i="19"/>
  <c r="M42" i="19"/>
  <c r="AK12" i="19"/>
  <c r="AC12" i="19"/>
  <c r="M55" i="19"/>
  <c r="M20" i="19"/>
  <c r="M61" i="19"/>
  <c r="AK43" i="19"/>
  <c r="U4" i="19"/>
  <c r="U44" i="19" s="1"/>
  <c r="U45" i="19" s="1"/>
  <c r="M66" i="19"/>
  <c r="M12" i="19"/>
  <c r="AC19" i="19"/>
  <c r="AC21" i="19"/>
  <c r="U25" i="19"/>
  <c r="AC30" i="19"/>
  <c r="AK19" i="19"/>
  <c r="AK37" i="19"/>
  <c r="AK6" i="19"/>
  <c r="AC31" i="19"/>
  <c r="AC40" i="19"/>
  <c r="AK14" i="19"/>
  <c r="M10" i="19"/>
  <c r="AK26" i="19"/>
  <c r="U32" i="19"/>
  <c r="AC17" i="19"/>
  <c r="U40" i="19"/>
  <c r="M39" i="19"/>
  <c r="M52" i="19"/>
  <c r="AC20" i="19"/>
  <c r="U23" i="19"/>
  <c r="AC10" i="19"/>
  <c r="M65" i="19"/>
  <c r="U16" i="19"/>
  <c r="AK16" i="19"/>
  <c r="M41" i="19"/>
  <c r="AK32" i="19"/>
  <c r="H144" i="31"/>
  <c r="C11" i="30" s="1"/>
  <c r="M37" i="19"/>
  <c r="U18" i="19"/>
  <c r="M54" i="19"/>
  <c r="M8" i="19"/>
  <c r="AK22" i="19"/>
  <c r="M14" i="19"/>
  <c r="AC33" i="19"/>
  <c r="M24" i="19"/>
  <c r="M9" i="19"/>
  <c r="M77" i="19"/>
  <c r="M22" i="19"/>
  <c r="M19" i="19"/>
  <c r="AK38" i="19"/>
  <c r="M35" i="19"/>
  <c r="U24" i="19"/>
  <c r="U22" i="19"/>
  <c r="M76" i="19"/>
  <c r="M57" i="19"/>
  <c r="U38" i="19"/>
  <c r="AK30" i="19"/>
  <c r="H3" i="5"/>
  <c r="M36" i="19"/>
  <c r="AC27" i="19"/>
  <c r="AC13" i="19"/>
  <c r="AK40" i="19"/>
  <c r="M28" i="19"/>
  <c r="AK29" i="19"/>
  <c r="AD114" i="24"/>
  <c r="AB119" i="24" s="1"/>
  <c r="U33" i="19"/>
  <c r="U11" i="19"/>
  <c r="M82" i="19"/>
  <c r="AC42" i="19"/>
  <c r="AC43" i="19"/>
  <c r="M47" i="19"/>
  <c r="M80" i="19"/>
  <c r="AC32" i="19"/>
  <c r="M70" i="19"/>
  <c r="M21" i="19"/>
  <c r="U15" i="19"/>
  <c r="M38" i="19"/>
  <c r="U36" i="19"/>
  <c r="M6" i="19"/>
  <c r="AK21" i="19"/>
  <c r="AK35" i="19"/>
  <c r="AK28" i="19"/>
  <c r="AC15" i="19"/>
  <c r="AC26" i="19"/>
  <c r="M46" i="19"/>
  <c r="AK39" i="19"/>
  <c r="U30" i="19"/>
  <c r="AC36" i="19"/>
  <c r="U37" i="19"/>
  <c r="M79" i="19"/>
  <c r="AC28" i="19"/>
  <c r="AC5" i="19"/>
  <c r="U35" i="19"/>
  <c r="M48" i="19"/>
  <c r="U39" i="19"/>
  <c r="AC7" i="19"/>
  <c r="AK13" i="19"/>
  <c r="AC39" i="19"/>
  <c r="M62" i="19"/>
  <c r="M18" i="19"/>
  <c r="M68" i="19"/>
  <c r="U7" i="19"/>
  <c r="M5" i="19"/>
  <c r="AK4" i="19"/>
  <c r="AK44" i="19" s="1"/>
  <c r="AK45" i="19" s="1"/>
  <c r="AK10" i="19"/>
  <c r="U5" i="19"/>
  <c r="M72" i="19"/>
  <c r="U6" i="19"/>
  <c r="U19" i="19"/>
  <c r="U10" i="19"/>
  <c r="C9" i="30"/>
  <c r="U17" i="19"/>
  <c r="U14" i="19"/>
  <c r="AK8" i="19"/>
  <c r="AC24" i="19"/>
  <c r="M83" i="19"/>
  <c r="AC37" i="19"/>
  <c r="M15" i="19"/>
  <c r="H3" i="6"/>
  <c r="AK17" i="19"/>
  <c r="AK34" i="19"/>
  <c r="M64" i="19"/>
  <c r="M56" i="19"/>
  <c r="H3" i="1"/>
  <c r="AC16" i="19"/>
  <c r="AK41" i="19"/>
  <c r="AC38" i="19"/>
  <c r="M44" i="19"/>
  <c r="H3" i="4"/>
  <c r="M53" i="19"/>
  <c r="AC11" i="19"/>
  <c r="AK9" i="19"/>
  <c r="AK5" i="19"/>
  <c r="M23" i="19"/>
  <c r="M63" i="19"/>
  <c r="M31" i="19"/>
  <c r="M81" i="19"/>
  <c r="AK36" i="19"/>
  <c r="M59" i="19"/>
  <c r="U21" i="19"/>
</calcChain>
</file>

<file path=xl/comments1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153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2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3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4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comments5.xml><?xml version="1.0" encoding="utf-8"?>
<comments xmlns="http://schemas.openxmlformats.org/spreadsheetml/2006/main">
  <authors>
    <author>Viviane Planchon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log du nombre de copies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Cp=nombre de cycles</t>
        </r>
      </text>
    </comment>
    <comment ref="W7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  <comment ref="W45" authorId="0" shapeId="0">
      <text>
        <r>
          <rPr>
            <b/>
            <sz val="8"/>
            <color indexed="81"/>
            <rFont val="Tahoma"/>
            <family val="2"/>
          </rPr>
          <t>Viviane Planchon:</t>
        </r>
        <r>
          <rPr>
            <sz val="8"/>
            <color indexed="81"/>
            <rFont val="Tahoma"/>
            <family val="2"/>
          </rPr>
          <t xml:space="preserve">
formule page 268 Dagnelie Tome 2 1986</t>
        </r>
      </text>
    </comment>
  </commentList>
</comments>
</file>

<file path=xl/sharedStrings.xml><?xml version="1.0" encoding="utf-8"?>
<sst xmlns="http://schemas.openxmlformats.org/spreadsheetml/2006/main" count="1221" uniqueCount="260">
  <si>
    <t>Run 1</t>
  </si>
  <si>
    <t>Date</t>
  </si>
  <si>
    <t>Thermocycler</t>
  </si>
  <si>
    <t>Baseline</t>
  </si>
  <si>
    <t>Threshold</t>
  </si>
  <si>
    <t>Calibrators</t>
  </si>
  <si>
    <t>Wells</t>
  </si>
  <si>
    <t>Nr of copy</t>
  </si>
  <si>
    <t>Ct</t>
  </si>
  <si>
    <t>A2</t>
  </si>
  <si>
    <t>A1</t>
  </si>
  <si>
    <t>A11</t>
  </si>
  <si>
    <t>A12</t>
  </si>
  <si>
    <t>H1</t>
  </si>
  <si>
    <t>G1</t>
  </si>
  <si>
    <t>A3</t>
  </si>
  <si>
    <t>B1</t>
  </si>
  <si>
    <t>B11</t>
  </si>
  <si>
    <t>B12</t>
  </si>
  <si>
    <t>H2</t>
  </si>
  <si>
    <t>G2</t>
  </si>
  <si>
    <t>A4</t>
  </si>
  <si>
    <t>C1</t>
  </si>
  <si>
    <t>C11</t>
  </si>
  <si>
    <t>C12</t>
  </si>
  <si>
    <t>H3</t>
  </si>
  <si>
    <t>G3</t>
  </si>
  <si>
    <t>A5</t>
  </si>
  <si>
    <t>D1</t>
  </si>
  <si>
    <t>D11</t>
  </si>
  <si>
    <t>D12</t>
  </si>
  <si>
    <t>H4</t>
  </si>
  <si>
    <t>G4</t>
  </si>
  <si>
    <t>A6</t>
  </si>
  <si>
    <t>E1</t>
  </si>
  <si>
    <t>E11</t>
  </si>
  <si>
    <t>E12</t>
  </si>
  <si>
    <t>H5</t>
  </si>
  <si>
    <t>G5</t>
  </si>
  <si>
    <t>A7</t>
  </si>
  <si>
    <t>F1</t>
  </si>
  <si>
    <t>F11</t>
  </si>
  <si>
    <t>F12</t>
  </si>
  <si>
    <t>H6</t>
  </si>
  <si>
    <t>G6</t>
  </si>
  <si>
    <t>A8</t>
  </si>
  <si>
    <t>G10</t>
  </si>
  <si>
    <t>H10</t>
  </si>
  <si>
    <t>H7</t>
  </si>
  <si>
    <t>G7</t>
  </si>
  <si>
    <t>A9</t>
  </si>
  <si>
    <t>G11</t>
  </si>
  <si>
    <t>H11</t>
  </si>
  <si>
    <t>H8</t>
  </si>
  <si>
    <t>G8</t>
  </si>
  <si>
    <t>A10</t>
  </si>
  <si>
    <t>G12</t>
  </si>
  <si>
    <t>H12</t>
  </si>
  <si>
    <t>H9</t>
  </si>
  <si>
    <t>G9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</si>
  <si>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</si>
  <si>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</si>
  <si>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</si>
  <si>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</si>
  <si>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</si>
  <si>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</si>
  <si>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</si>
  <si>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</si>
  <si>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</si>
  <si>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</si>
  <si>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</si>
  <si>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</si>
  <si>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</si>
  <si>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</si>
  <si>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</si>
  <si>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</si>
  <si>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</si>
  <si>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</si>
  <si>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</si>
  <si>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</si>
  <si>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</si>
  <si>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</si>
  <si>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</si>
  <si>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</si>
  <si>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</si>
  <si>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</si>
  <si>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</si>
  <si>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</si>
  <si>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</si>
  <si>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</si>
  <si>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</si>
  <si>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</si>
  <si>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</si>
  <si>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</si>
  <si>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</si>
  <si>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</si>
  <si>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</si>
  <si>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</si>
  <si>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</si>
  <si>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</si>
  <si>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</si>
  <si>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</si>
  <si>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</si>
  <si>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</si>
  <si>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</si>
  <si>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Run 2</t>
  </si>
  <si>
    <t>Run 3</t>
  </si>
  <si>
    <t>Run 4</t>
  </si>
  <si>
    <t>Estimation de la limite supérieure (cut-off) par régression inverse</t>
  </si>
  <si>
    <t>Détail des calculs</t>
  </si>
  <si>
    <t xml:space="preserve"> </t>
  </si>
  <si>
    <t>Régression linéaire</t>
  </si>
  <si>
    <r>
      <t>b</t>
    </r>
    <r>
      <rPr>
        <vertAlign val="subscript"/>
        <sz val="12"/>
        <rFont val="Arial"/>
        <family val="2"/>
      </rPr>
      <t>yx</t>
    </r>
  </si>
  <si>
    <t>intercept</t>
  </si>
  <si>
    <t>y =</t>
  </si>
  <si>
    <t>x+</t>
  </si>
  <si>
    <t>Calibration</t>
  </si>
  <si>
    <t>Puits</t>
  </si>
  <si>
    <t>Nombre de copies/5µl</t>
  </si>
  <si>
    <t>CP</t>
  </si>
  <si>
    <t>Dev std</t>
  </si>
  <si>
    <t>CP moy</t>
  </si>
  <si>
    <t>Calcul Nombre de copies/5µl</t>
  </si>
  <si>
    <t>Calcul Nombre de copies moy/5µl</t>
  </si>
  <si>
    <t xml:space="preserve">y </t>
  </si>
  <si>
    <t>x</t>
  </si>
  <si>
    <r>
      <t>E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 xml:space="preserve"> ou  (y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- y</t>
    </r>
    <r>
      <rPr>
        <vertAlign val="superscript"/>
        <sz val="10"/>
        <rFont val="Arial"/>
        <family val="2"/>
      </rPr>
      <t>=</t>
    </r>
    <r>
      <rPr>
        <sz val="10"/>
        <rFont val="Arial"/>
        <family val="2"/>
      </rPr>
      <t>)</t>
    </r>
  </si>
  <si>
    <r>
      <t>CE</t>
    </r>
    <r>
      <rPr>
        <vertAlign val="subscript"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 xml:space="preserve"> ou (y</t>
    </r>
    <r>
      <rPr>
        <vertAlign val="subscript"/>
        <sz val="10"/>
        <rFont val="Arial"/>
        <family val="2"/>
      </rPr>
      <t>ij</t>
    </r>
    <r>
      <rPr>
        <sz val="11"/>
        <color theme="1"/>
        <rFont val="Calibri"/>
        <family val="2"/>
        <scheme val="minor"/>
      </rPr>
      <t xml:space="preserve"> - y</t>
    </r>
    <r>
      <rPr>
        <vertAlign val="superscript"/>
        <sz val="10"/>
        <rFont val="Arial"/>
        <family val="2"/>
      </rPr>
      <t>=</t>
    </r>
    <r>
      <rPr>
        <sz val="11"/>
        <color theme="1"/>
        <rFont val="Calibri"/>
        <family val="2"/>
        <scheme val="minor"/>
      </rPr>
      <t>)</t>
    </r>
    <r>
      <rPr>
        <vertAlign val="superscript"/>
        <sz val="10"/>
        <rFont val="Arial"/>
        <family val="2"/>
      </rPr>
      <t>2</t>
    </r>
  </si>
  <si>
    <r>
      <t>SCE</t>
    </r>
    <r>
      <rPr>
        <vertAlign val="subscript"/>
        <sz val="10"/>
        <rFont val="Arial"/>
        <family val="2"/>
      </rPr>
      <t>y</t>
    </r>
  </si>
  <si>
    <r>
      <t>E</t>
    </r>
    <r>
      <rPr>
        <vertAlign val="subscript"/>
        <sz val="10"/>
        <rFont val="Arial"/>
        <family val="2"/>
      </rPr>
      <t>x</t>
    </r>
  </si>
  <si>
    <r>
      <t>CE</t>
    </r>
    <r>
      <rPr>
        <vertAlign val="subscript"/>
        <sz val="10"/>
        <rFont val="Arial"/>
        <family val="2"/>
      </rPr>
      <t>x</t>
    </r>
  </si>
  <si>
    <r>
      <t>SCE</t>
    </r>
    <r>
      <rPr>
        <vertAlign val="subscript"/>
        <sz val="10"/>
        <rFont val="Arial"/>
        <family val="2"/>
      </rPr>
      <t>x</t>
    </r>
  </si>
  <si>
    <t>PE</t>
  </si>
  <si>
    <t>SPE</t>
  </si>
  <si>
    <r>
      <t>SPE</t>
    </r>
    <r>
      <rPr>
        <vertAlign val="superscript"/>
        <sz val="10"/>
        <rFont val="Arial"/>
        <family val="2"/>
      </rPr>
      <t>2</t>
    </r>
  </si>
  <si>
    <r>
      <t>SPE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/SCE</t>
    </r>
    <r>
      <rPr>
        <vertAlign val="subscript"/>
        <sz val="10"/>
        <rFont val="Arial"/>
        <family val="2"/>
      </rPr>
      <t>x</t>
    </r>
  </si>
  <si>
    <r>
      <t>SCE</t>
    </r>
    <r>
      <rPr>
        <vertAlign val="subscript"/>
        <sz val="10"/>
        <rFont val="Arial"/>
        <family val="2"/>
      </rPr>
      <t>y</t>
    </r>
    <r>
      <rPr>
        <sz val="11"/>
        <color theme="1"/>
        <rFont val="Calibri"/>
        <family val="2"/>
        <scheme val="minor"/>
      </rPr>
      <t>-SPE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/SCE</t>
    </r>
    <r>
      <rPr>
        <vertAlign val="subscript"/>
        <sz val="10"/>
        <rFont val="Arial"/>
        <family val="2"/>
      </rPr>
      <t>x</t>
    </r>
  </si>
  <si>
    <r>
      <t>s</t>
    </r>
    <r>
      <rPr>
        <vertAlign val="superscript"/>
        <sz val="18"/>
        <rFont val="Symbol"/>
        <family val="1"/>
        <charset val="2"/>
      </rPr>
      <t>2</t>
    </r>
    <r>
      <rPr>
        <vertAlign val="subscript"/>
        <sz val="18"/>
        <rFont val="Arial"/>
        <family val="2"/>
      </rPr>
      <t>Y.x</t>
    </r>
  </si>
  <si>
    <t>[ ]</t>
  </si>
  <si>
    <t>√</t>
  </si>
  <si>
    <t>Représentation graphique de la régression linéaire classique</t>
  </si>
  <si>
    <t>Estimation de la limite supérieure (cut-off) par régression inverse (Draper et Smith, 1966)</t>
  </si>
  <si>
    <t>Symbôles Dagnelie</t>
  </si>
  <si>
    <t>Avec g</t>
  </si>
  <si>
    <t>g=0</t>
  </si>
  <si>
    <t>Formules Draper &amp; Smith</t>
  </si>
  <si>
    <t>sas</t>
  </si>
  <si>
    <t>a</t>
  </si>
  <si>
    <t>alpha</t>
  </si>
  <si>
    <r>
      <t>t</t>
    </r>
    <r>
      <rPr>
        <vertAlign val="subscript"/>
        <sz val="14"/>
        <color indexed="10"/>
        <rFont val="Arial"/>
        <family val="2"/>
      </rPr>
      <t>(1-</t>
    </r>
    <r>
      <rPr>
        <vertAlign val="subscript"/>
        <sz val="14"/>
        <color indexed="10"/>
        <rFont val="Symbol"/>
        <family val="1"/>
        <charset val="2"/>
      </rPr>
      <t>a</t>
    </r>
    <r>
      <rPr>
        <vertAlign val="subscript"/>
        <sz val="14"/>
        <color indexed="10"/>
        <rFont val="Arial"/>
        <family val="2"/>
      </rPr>
      <t>/2)</t>
    </r>
  </si>
  <si>
    <t>t</t>
  </si>
  <si>
    <t>t=tinv(coef,df)</t>
  </si>
  <si>
    <t>coef=1-alpha/2</t>
  </si>
  <si>
    <t>df=n-2</t>
  </si>
  <si>
    <r>
      <t>x</t>
    </r>
    <r>
      <rPr>
        <vertAlign val="subscript"/>
        <sz val="14"/>
        <color indexed="10"/>
        <rFont val="Arial"/>
        <family val="2"/>
      </rPr>
      <t>0</t>
    </r>
  </si>
  <si>
    <r>
      <t>X</t>
    </r>
    <r>
      <rPr>
        <vertAlign val="subscript"/>
        <sz val="14"/>
        <rFont val="Arial"/>
        <family val="2"/>
      </rPr>
      <t>0</t>
    </r>
  </si>
  <si>
    <t>xpred</t>
  </si>
  <si>
    <r>
      <t>x</t>
    </r>
    <r>
      <rPr>
        <vertAlign val="superscript"/>
        <sz val="14"/>
        <color indexed="10"/>
        <rFont val="Arial"/>
        <family val="2"/>
      </rPr>
      <t>=</t>
    </r>
  </si>
  <si>
    <r>
      <t>X</t>
    </r>
    <r>
      <rPr>
        <vertAlign val="subscript"/>
        <sz val="14"/>
        <rFont val="Arial"/>
        <family val="2"/>
      </rPr>
      <t>m</t>
    </r>
  </si>
  <si>
    <t>xmean</t>
  </si>
  <si>
    <t>g</t>
  </si>
  <si>
    <t>(mse*t**2)/(css*b1**2)</t>
  </si>
  <si>
    <r>
      <t>s=racine(</t>
    </r>
    <r>
      <rPr>
        <sz val="14"/>
        <color indexed="10"/>
        <rFont val="Symbol"/>
        <family val="1"/>
        <charset val="2"/>
      </rPr>
      <t>s</t>
    </r>
    <r>
      <rPr>
        <vertAlign val="superscript"/>
        <sz val="14"/>
        <color indexed="10"/>
        <rFont val="Arial"/>
        <family val="2"/>
      </rPr>
      <t>2</t>
    </r>
    <r>
      <rPr>
        <vertAlign val="subscript"/>
        <sz val="14"/>
        <color indexed="10"/>
        <rFont val="Arial"/>
        <family val="2"/>
      </rPr>
      <t>Y.x</t>
    </r>
    <r>
      <rPr>
        <sz val="14"/>
        <color indexed="10"/>
        <rFont val="Arial"/>
        <family val="2"/>
      </rPr>
      <t>)</t>
    </r>
  </si>
  <si>
    <t>s</t>
  </si>
  <si>
    <t>_rmse_</t>
  </si>
  <si>
    <t>s2Y.x=mse</t>
  </si>
  <si>
    <r>
      <t>t</t>
    </r>
    <r>
      <rPr>
        <vertAlign val="subscript"/>
        <sz val="14"/>
        <color indexed="10"/>
        <rFont val="Arial"/>
        <family val="2"/>
      </rPr>
      <t>(1-</t>
    </r>
    <r>
      <rPr>
        <vertAlign val="subscript"/>
        <sz val="14"/>
        <color indexed="10"/>
        <rFont val="Symbol"/>
        <family val="1"/>
        <charset val="2"/>
      </rPr>
      <t>a</t>
    </r>
    <r>
      <rPr>
        <vertAlign val="subscript"/>
        <sz val="14"/>
        <color indexed="10"/>
        <rFont val="Arial"/>
        <family val="2"/>
      </rPr>
      <t>/2)</t>
    </r>
    <r>
      <rPr>
        <sz val="14"/>
        <color indexed="10"/>
        <rFont val="Arial"/>
        <family val="2"/>
      </rPr>
      <t>*s</t>
    </r>
  </si>
  <si>
    <t>ts</t>
  </si>
  <si>
    <t>t*s</t>
  </si>
  <si>
    <r>
      <t>b</t>
    </r>
    <r>
      <rPr>
        <vertAlign val="subscript"/>
        <sz val="14"/>
        <color indexed="10"/>
        <rFont val="Arial"/>
        <family val="2"/>
      </rPr>
      <t>yx</t>
    </r>
  </si>
  <si>
    <t>b</t>
  </si>
  <si>
    <t>b1</t>
  </si>
  <si>
    <t>SCE(x)</t>
  </si>
  <si>
    <r>
      <t>S</t>
    </r>
    <r>
      <rPr>
        <vertAlign val="subscript"/>
        <sz val="14"/>
        <rFont val="Arial"/>
        <family val="2"/>
      </rPr>
      <t>xx</t>
    </r>
  </si>
  <si>
    <t>css</t>
  </si>
  <si>
    <t>n</t>
  </si>
  <si>
    <r>
      <t>X</t>
    </r>
    <r>
      <rPr>
        <vertAlign val="subscript"/>
        <sz val="14"/>
        <color indexed="10"/>
        <rFont val="Arial"/>
        <family val="2"/>
      </rPr>
      <t>2</t>
    </r>
    <r>
      <rPr>
        <sz val="14"/>
        <color indexed="10"/>
        <rFont val="Arial"/>
        <family val="2"/>
      </rPr>
      <t>(y</t>
    </r>
    <r>
      <rPr>
        <vertAlign val="subscript"/>
        <sz val="14"/>
        <color indexed="10"/>
        <rFont val="Arial"/>
        <family val="2"/>
      </rPr>
      <t>0</t>
    </r>
    <r>
      <rPr>
        <sz val="14"/>
        <color indexed="10"/>
        <rFont val="Arial"/>
        <family val="2"/>
      </rPr>
      <t>)</t>
    </r>
  </si>
  <si>
    <r>
      <t>X</t>
    </r>
    <r>
      <rPr>
        <vertAlign val="subscript"/>
        <sz val="14"/>
        <color indexed="10"/>
        <rFont val="Arial"/>
        <family val="2"/>
      </rPr>
      <t>U</t>
    </r>
  </si>
  <si>
    <t>upperg</t>
  </si>
  <si>
    <t>Références</t>
  </si>
  <si>
    <r>
      <t xml:space="preserve">Dagnelie, P. </t>
    </r>
    <r>
      <rPr>
        <sz val="11"/>
        <color theme="1"/>
        <rFont val="Calibri"/>
        <family val="2"/>
        <scheme val="minor"/>
      </rPr>
      <t>(1998). Statistique théorique et appliquée. Tome 2. Inférence statistique à une et à deux dimensions. Paris et Bruxelles, De Boeck et Larcier, 659 pp,</t>
    </r>
  </si>
  <si>
    <t>formule n°2 -  page 430, 2° relative aux limites de confiance des valeurs individuelles</t>
  </si>
  <si>
    <r>
      <t xml:space="preserve">Draper, N.R. &amp; Smith, H. </t>
    </r>
    <r>
      <rPr>
        <sz val="11"/>
        <color theme="1"/>
        <rFont val="Calibri"/>
        <family val="2"/>
        <scheme val="minor"/>
      </rPr>
      <t>(1966). Applied regression analysis. New York, John Wiley &amp; Sons, 709 pp. - formule 1.7.6 - page 49 avec application pour les valeurs individuelles (voir page 50)</t>
    </r>
  </si>
  <si>
    <t>Vérification de l'estimation de la limite supérieure par estimation des intervalles de confiance d'une valeur estimée (Dagnelie, 1998)</t>
  </si>
  <si>
    <r>
      <t>X</t>
    </r>
    <r>
      <rPr>
        <b/>
        <vertAlign val="subscript"/>
        <sz val="12"/>
        <color indexed="10"/>
        <rFont val="Arial"/>
        <family val="2"/>
      </rPr>
      <t xml:space="preserve">U </t>
    </r>
    <r>
      <rPr>
        <b/>
        <sz val="10"/>
        <color indexed="10"/>
        <rFont val="Arial"/>
        <family val="2"/>
      </rPr>
      <t>(=limite supérieure pour y=0 =cut-off)=</t>
    </r>
  </si>
  <si>
    <r>
      <t>valeur de y pour X</t>
    </r>
    <r>
      <rPr>
        <b/>
        <vertAlign val="subscript"/>
        <sz val="12"/>
        <rFont val="Arial"/>
        <family val="2"/>
      </rPr>
      <t xml:space="preserve">U  </t>
    </r>
    <r>
      <rPr>
        <b/>
        <sz val="12"/>
        <rFont val="Arial"/>
        <family val="2"/>
      </rPr>
      <t>=y</t>
    </r>
    <r>
      <rPr>
        <b/>
        <sz val="12"/>
        <rFont val="Arial"/>
        <family val="2"/>
      </rPr>
      <t>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</t>
    </r>
  </si>
  <si>
    <r>
      <t>y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)-y(x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)=</t>
    </r>
  </si>
  <si>
    <r>
      <t>=t(1-</t>
    </r>
    <r>
      <rPr>
        <sz val="11"/>
        <color indexed="10"/>
        <rFont val="Symbol"/>
        <family val="1"/>
        <charset val="2"/>
      </rPr>
      <t>a</t>
    </r>
    <r>
      <rPr>
        <sz val="11"/>
        <color indexed="10"/>
        <rFont val="Arial"/>
        <family val="2"/>
      </rPr>
      <t>/2)*(racine(s</t>
    </r>
    <r>
      <rPr>
        <vertAlign val="superscript"/>
        <sz val="11"/>
        <color indexed="10"/>
        <rFont val="Arial"/>
        <family val="2"/>
      </rPr>
      <t>2</t>
    </r>
    <r>
      <rPr>
        <vertAlign val="subscript"/>
        <sz val="11"/>
        <color indexed="10"/>
        <rFont val="Arial"/>
        <family val="2"/>
      </rPr>
      <t>Y.x</t>
    </r>
    <r>
      <rPr>
        <sz val="11"/>
        <color indexed="10"/>
        <rFont val="Arial"/>
        <family val="2"/>
      </rPr>
      <t xml:space="preserve"> * [ ]))</t>
    </r>
  </si>
  <si>
    <r>
      <t>y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(X</t>
    </r>
    <r>
      <rPr>
        <b/>
        <vertAlign val="subscript"/>
        <sz val="12"/>
        <rFont val="Arial"/>
        <family val="2"/>
      </rPr>
      <t>U</t>
    </r>
    <r>
      <rPr>
        <b/>
        <sz val="12"/>
        <rFont val="Arial"/>
        <family val="2"/>
      </rPr>
      <t>)=</t>
    </r>
  </si>
  <si>
    <t>La valeur du y au niveau du cut-off est bien équivalente à 0</t>
  </si>
  <si>
    <r>
      <t>=y</t>
    </r>
    <r>
      <rPr>
        <sz val="11"/>
        <color indexed="10"/>
        <rFont val="Arial"/>
        <family val="2"/>
      </rPr>
      <t>(x</t>
    </r>
    <r>
      <rPr>
        <vertAlign val="subscript"/>
        <sz val="11"/>
        <color indexed="10"/>
        <rFont val="Arial"/>
        <family val="2"/>
      </rPr>
      <t>U</t>
    </r>
    <r>
      <rPr>
        <sz val="11"/>
        <color indexed="10"/>
        <rFont val="Arial"/>
        <family val="2"/>
      </rPr>
      <t>)+t(1-</t>
    </r>
    <r>
      <rPr>
        <sz val="11"/>
        <color indexed="10"/>
        <rFont val="Symbol"/>
        <family val="1"/>
        <charset val="2"/>
      </rPr>
      <t>a</t>
    </r>
    <r>
      <rPr>
        <sz val="11"/>
        <color indexed="10"/>
        <rFont val="Arial"/>
        <family val="2"/>
      </rPr>
      <t>/2)*(racine(s</t>
    </r>
    <r>
      <rPr>
        <vertAlign val="superscript"/>
        <sz val="11"/>
        <color indexed="10"/>
        <rFont val="Arial"/>
        <family val="2"/>
      </rPr>
      <t>2</t>
    </r>
    <r>
      <rPr>
        <vertAlign val="subscript"/>
        <sz val="11"/>
        <color indexed="10"/>
        <rFont val="Arial"/>
        <family val="2"/>
      </rPr>
      <t>Y.x</t>
    </r>
    <r>
      <rPr>
        <sz val="11"/>
        <color indexed="10"/>
        <rFont val="Arial"/>
        <family val="2"/>
      </rPr>
      <t xml:space="preserve"> * [ ]))</t>
    </r>
  </si>
  <si>
    <r>
      <t>y</t>
    </r>
    <r>
      <rPr>
        <vertAlign val="superscript"/>
        <sz val="18"/>
        <color indexed="10"/>
        <rFont val="Arial"/>
        <family val="2"/>
      </rPr>
      <t>=</t>
    </r>
  </si>
  <si>
    <r>
      <t>y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y</t>
    </r>
    <r>
      <rPr>
        <vertAlign val="superscript"/>
        <sz val="14"/>
        <color indexed="10"/>
        <rFont val="Arial"/>
        <family val="2"/>
      </rPr>
      <t>=</t>
    </r>
  </si>
  <si>
    <r>
      <t>(y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y</t>
    </r>
    <r>
      <rPr>
        <vertAlign val="superscript"/>
        <sz val="14"/>
        <color indexed="10"/>
        <rFont val="Arial"/>
        <family val="2"/>
      </rPr>
      <t>=</t>
    </r>
    <r>
      <rPr>
        <sz val="14"/>
        <color indexed="10"/>
        <rFont val="Arial"/>
        <family val="2"/>
      </rPr>
      <t>)</t>
    </r>
    <r>
      <rPr>
        <vertAlign val="superscript"/>
        <sz val="14"/>
        <color indexed="10"/>
        <rFont val="Arial"/>
        <family val="2"/>
      </rPr>
      <t>2</t>
    </r>
  </si>
  <si>
    <t>SCE(y)</t>
  </si>
  <si>
    <r>
      <t>x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x</t>
    </r>
    <r>
      <rPr>
        <vertAlign val="superscript"/>
        <sz val="14"/>
        <color indexed="10"/>
        <rFont val="Arial"/>
        <family val="2"/>
      </rPr>
      <t>=</t>
    </r>
  </si>
  <si>
    <r>
      <t>(x</t>
    </r>
    <r>
      <rPr>
        <vertAlign val="subscript"/>
        <sz val="14"/>
        <color indexed="10"/>
        <rFont val="Arial"/>
        <family val="2"/>
      </rPr>
      <t>ij</t>
    </r>
    <r>
      <rPr>
        <sz val="14"/>
        <color indexed="10"/>
        <rFont val="Arial"/>
        <family val="2"/>
      </rPr>
      <t xml:space="preserve"> - x</t>
    </r>
    <r>
      <rPr>
        <vertAlign val="superscript"/>
        <sz val="14"/>
        <color indexed="10"/>
        <rFont val="Arial"/>
        <family val="2"/>
      </rPr>
      <t>=</t>
    </r>
    <r>
      <rPr>
        <sz val="14"/>
        <color indexed="10"/>
        <rFont val="Arial"/>
        <family val="2"/>
      </rPr>
      <t>)</t>
    </r>
    <r>
      <rPr>
        <vertAlign val="superscript"/>
        <sz val="14"/>
        <color indexed="10"/>
        <rFont val="Arial"/>
        <family val="2"/>
      </rPr>
      <t>2</t>
    </r>
  </si>
  <si>
    <r>
      <t>SCE(x) ou S</t>
    </r>
    <r>
      <rPr>
        <vertAlign val="subscript"/>
        <sz val="12"/>
        <color indexed="10"/>
        <rFont val="Arial"/>
        <family val="2"/>
      </rPr>
      <t>xx</t>
    </r>
  </si>
  <si>
    <t>PE(x,y)</t>
  </si>
  <si>
    <t>SPE(x,y)</t>
  </si>
  <si>
    <r>
      <t>SPE</t>
    </r>
    <r>
      <rPr>
        <vertAlign val="superscript"/>
        <sz val="12"/>
        <color indexed="10"/>
        <rFont val="Arial"/>
        <family val="2"/>
      </rPr>
      <t>2</t>
    </r>
    <r>
      <rPr>
        <sz val="12"/>
        <color indexed="10"/>
        <rFont val="Arial"/>
        <family val="2"/>
      </rPr>
      <t>(x,y)</t>
    </r>
  </si>
  <si>
    <r>
      <t>SPE</t>
    </r>
    <r>
      <rPr>
        <vertAlign val="superscript"/>
        <sz val="12"/>
        <color indexed="10"/>
        <rFont val="Arial"/>
        <family val="2"/>
      </rPr>
      <t>2</t>
    </r>
    <r>
      <rPr>
        <sz val="12"/>
        <color indexed="10"/>
        <rFont val="Arial"/>
        <family val="2"/>
      </rPr>
      <t>(x,y)/SCE(x)</t>
    </r>
  </si>
  <si>
    <r>
      <t>SCE(y)-SPE</t>
    </r>
    <r>
      <rPr>
        <vertAlign val="superscript"/>
        <sz val="12"/>
        <color indexed="10"/>
        <rFont val="Arial"/>
        <family val="2"/>
      </rPr>
      <t>2</t>
    </r>
    <r>
      <rPr>
        <sz val="12"/>
        <color indexed="10"/>
        <rFont val="Arial"/>
        <family val="2"/>
      </rPr>
      <t>(x,y)/SCE(x)</t>
    </r>
  </si>
  <si>
    <r>
      <t>s</t>
    </r>
    <r>
      <rPr>
        <vertAlign val="superscript"/>
        <sz val="18"/>
        <color indexed="10"/>
        <rFont val="Symbol"/>
        <family val="1"/>
        <charset val="2"/>
      </rPr>
      <t>2</t>
    </r>
    <r>
      <rPr>
        <vertAlign val="subscript"/>
        <sz val="18"/>
        <color indexed="10"/>
        <rFont val="Arial"/>
        <family val="2"/>
      </rPr>
      <t>Y.x</t>
    </r>
  </si>
  <si>
    <t>[ ] de la formule Dagnelie</t>
  </si>
  <si>
    <r>
      <t>s=racine(s</t>
    </r>
    <r>
      <rPr>
        <vertAlign val="superscript"/>
        <sz val="16"/>
        <color indexed="10"/>
        <rFont val="Arial"/>
        <family val="2"/>
      </rPr>
      <t>2</t>
    </r>
    <r>
      <rPr>
        <vertAlign val="subscript"/>
        <sz val="16"/>
        <color indexed="10"/>
        <rFont val="Arial"/>
        <family val="2"/>
      </rPr>
      <t>Y.x</t>
    </r>
    <r>
      <rPr>
        <sz val="16"/>
        <color indexed="10"/>
        <rFont val="Arial"/>
        <family val="2"/>
      </rPr>
      <t xml:space="preserve"> * [ ])</t>
    </r>
  </si>
  <si>
    <t>racine(s2Y.x)=_RMSE_</t>
  </si>
  <si>
    <t>Run</t>
  </si>
  <si>
    <t>Nr of copy calculated</t>
  </si>
  <si>
    <t>Nr samples</t>
  </si>
  <si>
    <t>0 % ou 0 copy</t>
  </si>
  <si>
    <t>PCR NEGATIVE CONTROLS</t>
  </si>
  <si>
    <t>10 copies</t>
  </si>
  <si>
    <t>15copies</t>
  </si>
  <si>
    <t>0,0125 % ou 50 copies</t>
  </si>
  <si>
    <t>Total</t>
  </si>
  <si>
    <t>False positive</t>
  </si>
  <si>
    <t>False negative</t>
  </si>
  <si>
    <t>0,0250 % ou 100 copies</t>
  </si>
  <si>
    <t>0,1 % ou 400 copies</t>
  </si>
  <si>
    <t>Plasmide ruminant</t>
  </si>
  <si>
    <t>Cut-off at 15 copies</t>
  </si>
  <si>
    <t>Calibrants</t>
  </si>
  <si>
    <t>Exact copy numbers</t>
  </si>
  <si>
    <t xml:space="preserve">After having filled in the cells with your Ct values, a number must appear in the cells "Cut-off". </t>
  </si>
  <si>
    <t>cycles</t>
  </si>
  <si>
    <r>
      <t xml:space="preserve">Cut-off at </t>
    </r>
    <r>
      <rPr>
        <b/>
        <sz val="12"/>
        <color indexed="10"/>
        <rFont val="Calibri"/>
        <family val="2"/>
      </rPr>
      <t>15</t>
    </r>
    <r>
      <rPr>
        <b/>
        <sz val="12"/>
        <color indexed="8"/>
        <rFont val="Calibri"/>
        <family val="2"/>
      </rPr>
      <t xml:space="preserve"> copies</t>
    </r>
  </si>
  <si>
    <r>
      <t xml:space="preserve">Change of decimal symbol in your Ct values. </t>
    </r>
    <r>
      <rPr>
        <b/>
        <u/>
        <sz val="11"/>
        <color indexed="10"/>
        <rFont val="Calibri"/>
        <family val="2"/>
      </rPr>
      <t>If the problem remains, please contact the EURL-AP.</t>
    </r>
  </si>
  <si>
    <t xml:space="preserve">If not (####### will appear in the cell), check that your format for the numbers is correct. </t>
  </si>
  <si>
    <t>The problem can be due to your decimal symbol (the dot "." or the comma ",")</t>
  </si>
  <si>
    <t>}</t>
  </si>
  <si>
    <t>Introduce the exact values of copy numbers</t>
  </si>
  <si>
    <t>Ü</t>
  </si>
  <si>
    <r>
      <t xml:space="preserve">The cut-off of your PCR platform will be determined after performing </t>
    </r>
    <r>
      <rPr>
        <b/>
        <u/>
        <sz val="11"/>
        <color indexed="10"/>
        <rFont val="Calibri"/>
        <family val="2"/>
      </rPr>
      <t>16 calibrations</t>
    </r>
    <r>
      <rPr>
        <b/>
        <sz val="11"/>
        <color indexed="10"/>
        <rFont val="Calibri"/>
        <family val="2"/>
      </rPr>
      <t xml:space="preserve"> (run1, run 2, run 3 and run 4)</t>
    </r>
  </si>
  <si>
    <t>Ordonnée à l'origine</t>
  </si>
  <si>
    <t>Nbre copies</t>
  </si>
  <si>
    <t>Log nbre copies</t>
  </si>
  <si>
    <t xml:space="preserve">Pente </t>
  </si>
  <si>
    <t>Nombre de copies au cut-off 15 copies</t>
  </si>
  <si>
    <t>Number of copies
 at the Cut-off</t>
  </si>
  <si>
    <t>copies</t>
  </si>
  <si>
    <t>ð</t>
  </si>
  <si>
    <r>
      <t xml:space="preserve">The number of copies at the cut-off
must be </t>
    </r>
    <r>
      <rPr>
        <b/>
        <sz val="11"/>
        <color indexed="10"/>
        <rFont val="Calibri"/>
        <family val="2"/>
      </rPr>
      <t>&gt; 9</t>
    </r>
    <r>
      <rPr>
        <b/>
        <sz val="11"/>
        <color indexed="10"/>
        <rFont val="Calibri"/>
        <family val="2"/>
      </rPr>
      <t xml:space="preserve"> copies</t>
    </r>
  </si>
  <si>
    <t>Mean</t>
  </si>
  <si>
    <t>SD</t>
  </si>
  <si>
    <t>Mean - 3 SD</t>
  </si>
  <si>
    <t>Mean + 3 SD</t>
  </si>
  <si>
    <t>640  copies / 5 µl</t>
  </si>
  <si>
    <t>160 copies / 5 µl</t>
  </si>
  <si>
    <t>40 copies / 5 µl</t>
  </si>
  <si>
    <r>
      <t>Determination of the cut-off of a PCR platform
(</t>
    </r>
    <r>
      <rPr>
        <b/>
        <sz val="16"/>
        <color indexed="56"/>
        <rFont val="Calibri"/>
        <family val="2"/>
      </rPr>
      <t>Poultry</t>
    </r>
    <r>
      <rPr>
        <b/>
        <sz val="16"/>
        <color indexed="8"/>
        <rFont val="Calibri"/>
        <family val="2"/>
      </rPr>
      <t xml:space="preserve"> - chicken/turkey - PCR test)</t>
    </r>
  </si>
  <si>
    <r>
      <rPr>
        <sz val="48"/>
        <color indexed="10"/>
        <rFont val="Calibri"/>
        <family val="2"/>
      </rPr>
      <t xml:space="preserve">Poultry 
</t>
    </r>
    <r>
      <rPr>
        <sz val="36"/>
        <color indexed="10"/>
        <rFont val="Calibri"/>
        <family val="2"/>
      </rPr>
      <t>(chicken / turkey)</t>
    </r>
    <r>
      <rPr>
        <sz val="48"/>
        <color indexed="8"/>
        <rFont val="Calibri"/>
        <family val="2"/>
      </rPr>
      <t xml:space="preserve">
cut-off</t>
    </r>
  </si>
  <si>
    <t>Auto</t>
  </si>
  <si>
    <r>
      <rPr>
        <b/>
        <sz val="11"/>
        <color indexed="8"/>
        <rFont val="Calibri"/>
        <family val="2"/>
      </rPr>
      <t xml:space="preserve">European Union Reference Laboratory for Animal Proteins in feedingstuffs </t>
    </r>
    <r>
      <rPr>
        <sz val="11"/>
        <color theme="1"/>
        <rFont val="Calibri"/>
        <family val="2"/>
        <scheme val="minor"/>
      </rPr>
      <t xml:space="preserve">
Walloon Agricultural Research Centre, Knowledge and Valorisation of Agricultural Products Department (U12)
Henseval Building, Chaussée de Namur 24,  B – 5030  GEMBLOUX
Tel : 32 (0) 81 87 52 28      Fax : 32 (0) 81 87 40 09
e-mail: </t>
    </r>
    <r>
      <rPr>
        <u/>
        <sz val="11"/>
        <color indexed="30"/>
        <rFont val="Calibri"/>
        <family val="2"/>
      </rPr>
      <t>secretary@eurl.craw.eu</t>
    </r>
    <r>
      <rPr>
        <sz val="11"/>
        <color theme="1"/>
        <rFont val="Calibri"/>
        <family val="2"/>
        <scheme val="minor"/>
      </rPr>
      <t xml:space="preserve">    Internet : </t>
    </r>
    <r>
      <rPr>
        <u/>
        <sz val="11"/>
        <color indexed="30"/>
        <rFont val="Calibri"/>
        <family val="2"/>
      </rPr>
      <t>https://www.eurl.craw.eu</t>
    </r>
    <r>
      <rPr>
        <sz val="11"/>
        <color theme="1"/>
        <rFont val="Calibri"/>
        <family val="2"/>
        <scheme val="minor"/>
      </rPr>
      <t xml:space="preserve">
</t>
    </r>
  </si>
  <si>
    <t>Version 1.0</t>
  </si>
  <si>
    <t>Publication date  13.09.2021</t>
  </si>
  <si>
    <t>Applicable on 15.09.2021</t>
  </si>
  <si>
    <t>Disclaimer</t>
  </si>
  <si>
    <t>This SOP includes the use of the PCR test validated for the detection of poultry DNA.</t>
  </si>
  <si>
    <t>Its full application is on the condition that poultry calibrants are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</si>
</sst>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0"/>
    <numFmt numFmtId="165" formatCode="0.000000"/>
    <numFmt numFmtId="166" formatCode="0.0000"/>
    <numFmt numFmtId="167" formatCode="0.000"/>
    <numFmt numFmtId="168" formatCode="0.0"/>
  </numFmts>
  <fonts count="8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8"/>
      <name val="Symbol"/>
      <family val="1"/>
      <charset val="2"/>
    </font>
    <font>
      <vertAlign val="superscript"/>
      <sz val="18"/>
      <name val="Symbol"/>
      <family val="1"/>
      <charset val="2"/>
    </font>
    <font>
      <vertAlign val="subscript"/>
      <sz val="18"/>
      <name val="Arial"/>
      <family val="2"/>
    </font>
    <font>
      <sz val="10"/>
      <name val="Symbol"/>
      <family val="1"/>
      <charset val="2"/>
    </font>
    <font>
      <sz val="16"/>
      <name val="Arial"/>
      <family val="2"/>
    </font>
    <font>
      <i/>
      <sz val="10"/>
      <name val="Arial"/>
      <family val="2"/>
    </font>
    <font>
      <sz val="14"/>
      <color indexed="10"/>
      <name val="Symbol"/>
      <family val="1"/>
      <charset val="2"/>
    </font>
    <font>
      <sz val="14"/>
      <name val="Symbol"/>
      <family val="1"/>
      <charset val="2"/>
    </font>
    <font>
      <sz val="14"/>
      <color indexed="10"/>
      <name val="Arial"/>
      <family val="2"/>
    </font>
    <font>
      <vertAlign val="subscript"/>
      <sz val="14"/>
      <color indexed="10"/>
      <name val="Arial"/>
      <family val="2"/>
    </font>
    <font>
      <vertAlign val="subscript"/>
      <sz val="14"/>
      <color indexed="10"/>
      <name val="Symbol"/>
      <family val="1"/>
      <charset val="2"/>
    </font>
    <font>
      <vertAlign val="subscript"/>
      <sz val="14"/>
      <name val="Arial"/>
      <family val="2"/>
    </font>
    <font>
      <vertAlign val="superscript"/>
      <sz val="14"/>
      <color indexed="10"/>
      <name val="Arial"/>
      <family val="2"/>
    </font>
    <font>
      <i/>
      <sz val="14"/>
      <color indexed="10"/>
      <name val="Arial"/>
      <family val="2"/>
    </font>
    <font>
      <b/>
      <vertAlign val="subscript"/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bscript"/>
      <sz val="12"/>
      <name val="Arial"/>
      <family val="2"/>
    </font>
    <font>
      <sz val="11"/>
      <color indexed="10"/>
      <name val="Arial"/>
      <family val="2"/>
    </font>
    <font>
      <sz val="11"/>
      <color indexed="10"/>
      <name val="Symbol"/>
      <family val="1"/>
      <charset val="2"/>
    </font>
    <font>
      <vertAlign val="superscript"/>
      <sz val="11"/>
      <color indexed="10"/>
      <name val="Arial"/>
      <family val="2"/>
    </font>
    <font>
      <vertAlign val="subscript"/>
      <sz val="11"/>
      <color indexed="10"/>
      <name val="Arial"/>
      <family val="2"/>
    </font>
    <font>
      <vertAlign val="subscript"/>
      <sz val="12"/>
      <color indexed="10"/>
      <name val="Arial"/>
      <family val="2"/>
    </font>
    <font>
      <vertAlign val="superscript"/>
      <sz val="12"/>
      <color indexed="10"/>
      <name val="Arial"/>
      <family val="2"/>
    </font>
    <font>
      <sz val="18"/>
      <color indexed="10"/>
      <name val="Symbol"/>
      <family val="1"/>
      <charset val="2"/>
    </font>
    <font>
      <vertAlign val="superscript"/>
      <sz val="18"/>
      <color indexed="10"/>
      <name val="Symbol"/>
      <family val="1"/>
      <charset val="2"/>
    </font>
    <font>
      <vertAlign val="subscript"/>
      <sz val="18"/>
      <color indexed="10"/>
      <name val="Arial"/>
      <family val="2"/>
    </font>
    <font>
      <sz val="16"/>
      <color indexed="10"/>
      <name val="Arial"/>
      <family val="2"/>
    </font>
    <font>
      <vertAlign val="superscript"/>
      <sz val="16"/>
      <color indexed="10"/>
      <name val="Arial"/>
      <family val="2"/>
    </font>
    <font>
      <vertAlign val="subscript"/>
      <sz val="16"/>
      <color indexed="10"/>
      <name val="Arial"/>
      <family val="2"/>
    </font>
    <font>
      <vertAlign val="subscript"/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vertAlign val="superscript"/>
      <sz val="1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color indexed="8"/>
      <name val="Calibri"/>
      <family val="2"/>
    </font>
    <font>
      <u/>
      <sz val="11"/>
      <color indexed="30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b/>
      <sz val="16"/>
      <color indexed="56"/>
      <name val="Calibri"/>
      <family val="2"/>
    </font>
    <font>
      <sz val="48"/>
      <color indexed="8"/>
      <name val="Calibri"/>
      <family val="2"/>
    </font>
    <font>
      <sz val="48"/>
      <color indexed="10"/>
      <name val="Calibri"/>
      <family val="2"/>
    </font>
    <font>
      <sz val="36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26"/>
      <color rgb="FFFF0000"/>
      <name val="Symbol"/>
      <family val="1"/>
      <charset val="2"/>
    </font>
    <font>
      <b/>
      <sz val="16"/>
      <color theme="1"/>
      <name val="Calibri"/>
      <family val="2"/>
      <scheme val="minor"/>
    </font>
    <font>
      <sz val="26"/>
      <color rgb="FFFF0000"/>
      <name val="Wingdings"/>
      <charset val="2"/>
    </font>
    <font>
      <sz val="20"/>
      <color indexed="10"/>
      <name val="Calibri"/>
      <family val="2"/>
      <scheme val="minor"/>
    </font>
    <font>
      <sz val="48"/>
      <color rgb="FFFF0000"/>
      <name val="Symbol"/>
      <family val="1"/>
      <charset val="2"/>
    </font>
    <font>
      <sz val="48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6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FFFE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10"/>
      </left>
      <right/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6">
    <xf numFmtId="0" fontId="0" fillId="0" borderId="0" xfId="0"/>
    <xf numFmtId="0" fontId="10" fillId="2" borderId="0" xfId="7" applyFont="1" applyFill="1"/>
    <xf numFmtId="0" fontId="6" fillId="2" borderId="0" xfId="7" applyFill="1"/>
    <xf numFmtId="0" fontId="6" fillId="0" borderId="0" xfId="7" applyFill="1"/>
    <xf numFmtId="0" fontId="6" fillId="0" borderId="0" xfId="7"/>
    <xf numFmtId="0" fontId="10" fillId="0" borderId="0" xfId="7" applyFont="1" applyFill="1"/>
    <xf numFmtId="0" fontId="9" fillId="0" borderId="0" xfId="7" applyFont="1" applyFill="1" applyBorder="1" applyAlignment="1">
      <alignment horizontal="left" vertical="center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right"/>
    </xf>
    <xf numFmtId="164" fontId="9" fillId="0" borderId="0" xfId="7" applyNumberFormat="1" applyFont="1"/>
    <xf numFmtId="0" fontId="3" fillId="0" borderId="0" xfId="7" applyFont="1" applyAlignment="1">
      <alignment horizontal="left"/>
    </xf>
    <xf numFmtId="0" fontId="6" fillId="0" borderId="0" xfId="7" applyBorder="1" applyAlignment="1">
      <alignment horizontal="center" vertical="center" wrapText="1"/>
    </xf>
    <xf numFmtId="0" fontId="2" fillId="3" borderId="1" xfId="7" applyFont="1" applyFill="1" applyBorder="1" applyAlignment="1">
      <alignment horizontal="center"/>
    </xf>
    <xf numFmtId="0" fontId="2" fillId="0" borderId="0" xfId="7" applyFont="1" applyFill="1" applyAlignment="1">
      <alignment horizontal="center"/>
    </xf>
    <xf numFmtId="0" fontId="2" fillId="3" borderId="2" xfId="7" applyFont="1" applyFill="1" applyBorder="1" applyAlignment="1">
      <alignment horizontal="center"/>
    </xf>
    <xf numFmtId="1" fontId="6" fillId="0" borderId="0" xfId="7" applyNumberFormat="1" applyBorder="1"/>
    <xf numFmtId="0" fontId="3" fillId="4" borderId="3" xfId="7" applyFont="1" applyFill="1" applyBorder="1" applyAlignment="1">
      <alignment horizontal="right"/>
    </xf>
    <xf numFmtId="165" fontId="3" fillId="4" borderId="4" xfId="7" applyNumberFormat="1" applyFont="1" applyFill="1" applyBorder="1"/>
    <xf numFmtId="0" fontId="3" fillId="4" borderId="4" xfId="7" applyFont="1" applyFill="1" applyBorder="1"/>
    <xf numFmtId="0" fontId="3" fillId="4" borderId="5" xfId="7" applyFont="1" applyFill="1" applyBorder="1" applyAlignment="1">
      <alignment horizontal="left"/>
    </xf>
    <xf numFmtId="0" fontId="6" fillId="0" borderId="6" xfId="7" applyBorder="1"/>
    <xf numFmtId="0" fontId="6" fillId="0" borderId="6" xfId="7" applyBorder="1" applyAlignment="1">
      <alignment horizontal="center" vertical="center"/>
    </xf>
    <xf numFmtId="0" fontId="6" fillId="0" borderId="1" xfId="7" applyBorder="1" applyAlignment="1">
      <alignment horizontal="center" vertical="center" wrapText="1"/>
    </xf>
    <xf numFmtId="0" fontId="6" fillId="0" borderId="2" xfId="7" applyBorder="1" applyAlignment="1">
      <alignment horizontal="center" vertical="center" wrapText="1"/>
    </xf>
    <xf numFmtId="0" fontId="6" fillId="0" borderId="2" xfId="7" applyFill="1" applyBorder="1" applyAlignment="1">
      <alignment horizontal="center" vertical="center" wrapText="1"/>
    </xf>
    <xf numFmtId="0" fontId="6" fillId="0" borderId="2" xfId="7" applyBorder="1" applyAlignment="1">
      <alignment horizontal="center" vertical="center"/>
    </xf>
    <xf numFmtId="0" fontId="6" fillId="0" borderId="5" xfId="7" applyFill="1" applyBorder="1" applyAlignment="1">
      <alignment horizontal="center" vertical="center" wrapText="1"/>
    </xf>
    <xf numFmtId="0" fontId="6" fillId="0" borderId="2" xfId="7" applyBorder="1" applyAlignment="1">
      <alignment vertical="center"/>
    </xf>
    <xf numFmtId="0" fontId="13" fillId="0" borderId="2" xfId="7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6" fillId="0" borderId="1" xfId="7" applyFont="1" applyBorder="1"/>
    <xf numFmtId="0" fontId="6" fillId="0" borderId="7" xfId="7" applyFont="1" applyBorder="1" applyAlignment="1">
      <alignment horizontal="center"/>
    </xf>
    <xf numFmtId="2" fontId="6" fillId="0" borderId="1" xfId="7" applyNumberFormat="1" applyBorder="1"/>
    <xf numFmtId="2" fontId="6" fillId="0" borderId="8" xfId="7" applyNumberFormat="1" applyBorder="1"/>
    <xf numFmtId="1" fontId="6" fillId="0" borderId="1" xfId="7" applyNumberFormat="1" applyBorder="1"/>
    <xf numFmtId="1" fontId="6" fillId="0" borderId="7" xfId="7" applyNumberFormat="1" applyBorder="1"/>
    <xf numFmtId="166" fontId="6" fillId="0" borderId="9" xfId="7" applyNumberFormat="1" applyBorder="1"/>
    <xf numFmtId="2" fontId="6" fillId="0" borderId="9" xfId="7" applyNumberFormat="1" applyBorder="1"/>
    <xf numFmtId="167" fontId="6" fillId="0" borderId="9" xfId="7" applyNumberFormat="1" applyBorder="1"/>
    <xf numFmtId="165" fontId="6" fillId="0" borderId="9" xfId="7" applyNumberFormat="1" applyBorder="1"/>
    <xf numFmtId="0" fontId="6" fillId="0" borderId="9" xfId="7" applyBorder="1"/>
    <xf numFmtId="0" fontId="6" fillId="0" borderId="1" xfId="7" applyBorder="1"/>
    <xf numFmtId="0" fontId="6" fillId="0" borderId="10" xfId="7" applyBorder="1"/>
    <xf numFmtId="0" fontId="6" fillId="0" borderId="9" xfId="7" applyFont="1" applyBorder="1"/>
    <xf numFmtId="0" fontId="6" fillId="0" borderId="11" xfId="7" applyFont="1" applyBorder="1" applyAlignment="1">
      <alignment horizontal="center"/>
    </xf>
    <xf numFmtId="2" fontId="6" fillId="0" borderId="0" xfId="7" applyNumberFormat="1" applyBorder="1"/>
    <xf numFmtId="1" fontId="6" fillId="0" borderId="9" xfId="7" applyNumberFormat="1" applyBorder="1"/>
    <xf numFmtId="1" fontId="6" fillId="0" borderId="11" xfId="7" applyNumberFormat="1" applyBorder="1"/>
    <xf numFmtId="0" fontId="6" fillId="0" borderId="12" xfId="7" applyFont="1" applyBorder="1"/>
    <xf numFmtId="0" fontId="6" fillId="0" borderId="13" xfId="7" applyFont="1" applyBorder="1" applyAlignment="1">
      <alignment horizontal="center"/>
    </xf>
    <xf numFmtId="2" fontId="6" fillId="0" borderId="12" xfId="7" applyNumberFormat="1" applyBorder="1"/>
    <xf numFmtId="2" fontId="6" fillId="0" borderId="14" xfId="7" applyNumberFormat="1" applyBorder="1"/>
    <xf numFmtId="1" fontId="6" fillId="0" borderId="12" xfId="7" applyNumberFormat="1" applyBorder="1"/>
    <xf numFmtId="1" fontId="6" fillId="0" borderId="13" xfId="7" applyNumberFormat="1" applyBorder="1"/>
    <xf numFmtId="0" fontId="6" fillId="0" borderId="15" xfId="7" applyBorder="1"/>
    <xf numFmtId="0" fontId="6" fillId="0" borderId="0" xfId="7" applyBorder="1"/>
    <xf numFmtId="166" fontId="6" fillId="0" borderId="0" xfId="7" applyNumberFormat="1" applyBorder="1"/>
    <xf numFmtId="0" fontId="6" fillId="0" borderId="0" xfId="7" applyFont="1" applyFill="1" applyBorder="1"/>
    <xf numFmtId="0" fontId="3" fillId="2" borderId="0" xfId="7" applyFont="1" applyFill="1"/>
    <xf numFmtId="0" fontId="18" fillId="3" borderId="2" xfId="7" applyFont="1" applyFill="1" applyBorder="1" applyAlignment="1">
      <alignment horizontal="left"/>
    </xf>
    <xf numFmtId="0" fontId="6" fillId="5" borderId="16" xfId="7" applyFill="1" applyBorder="1" applyAlignment="1">
      <alignment horizontal="center"/>
    </xf>
    <xf numFmtId="0" fontId="18" fillId="2" borderId="2" xfId="7" applyFont="1" applyFill="1" applyBorder="1" applyAlignment="1">
      <alignment horizontal="center"/>
    </xf>
    <xf numFmtId="0" fontId="6" fillId="0" borderId="17" xfId="7" applyBorder="1"/>
    <xf numFmtId="0" fontId="6" fillId="0" borderId="18" xfId="7" applyBorder="1"/>
    <xf numFmtId="0" fontId="6" fillId="0" borderId="19" xfId="7" applyBorder="1"/>
    <xf numFmtId="0" fontId="19" fillId="3" borderId="3" xfId="7" applyFont="1" applyFill="1" applyBorder="1" applyAlignment="1" applyProtection="1">
      <alignment horizontal="left"/>
      <protection hidden="1"/>
    </xf>
    <xf numFmtId="0" fontId="6" fillId="0" borderId="7" xfId="7" applyBorder="1"/>
    <xf numFmtId="0" fontId="20" fillId="2" borderId="2" xfId="7" applyFont="1" applyFill="1" applyBorder="1" applyAlignment="1">
      <alignment horizontal="center"/>
    </xf>
    <xf numFmtId="0" fontId="6" fillId="0" borderId="20" xfId="7" applyBorder="1"/>
    <xf numFmtId="0" fontId="6" fillId="0" borderId="21" xfId="7" applyBorder="1"/>
    <xf numFmtId="0" fontId="21" fillId="3" borderId="3" xfId="7" applyFont="1" applyFill="1" applyBorder="1" applyAlignment="1" applyProtection="1">
      <alignment horizontal="left"/>
      <protection hidden="1"/>
    </xf>
    <xf numFmtId="0" fontId="6" fillId="0" borderId="11" xfId="7" applyBorder="1"/>
    <xf numFmtId="0" fontId="44" fillId="2" borderId="2" xfId="7" applyFont="1" applyFill="1" applyBorder="1" applyAlignment="1">
      <alignment horizontal="center"/>
    </xf>
    <xf numFmtId="0" fontId="6" fillId="3" borderId="2" xfId="7" applyFill="1" applyBorder="1" applyAlignment="1">
      <alignment horizontal="left"/>
    </xf>
    <xf numFmtId="166" fontId="6" fillId="0" borderId="10" xfId="7" applyNumberFormat="1" applyBorder="1"/>
    <xf numFmtId="166" fontId="6" fillId="0" borderId="11" xfId="7" applyNumberFormat="1" applyBorder="1"/>
    <xf numFmtId="0" fontId="26" fillId="3" borderId="3" xfId="7" applyFont="1" applyFill="1" applyBorder="1" applyAlignment="1" applyProtection="1">
      <alignment horizontal="left"/>
      <protection hidden="1"/>
    </xf>
    <xf numFmtId="0" fontId="45" fillId="3" borderId="15" xfId="7" applyFont="1" applyFill="1" applyBorder="1" applyAlignment="1" applyProtection="1">
      <alignment horizontal="left"/>
      <protection hidden="1"/>
    </xf>
    <xf numFmtId="0" fontId="6" fillId="0" borderId="0" xfId="7" applyAlignment="1">
      <alignment horizontal="left"/>
    </xf>
    <xf numFmtId="0" fontId="6" fillId="5" borderId="22" xfId="7" applyFill="1" applyBorder="1" applyAlignment="1">
      <alignment horizontal="center"/>
    </xf>
    <xf numFmtId="0" fontId="6" fillId="5" borderId="23" xfId="7" applyFill="1" applyBorder="1" applyAlignment="1">
      <alignment horizontal="center"/>
    </xf>
    <xf numFmtId="0" fontId="21" fillId="3" borderId="2" xfId="7" applyFont="1" applyFill="1" applyBorder="1" applyAlignment="1" applyProtection="1">
      <alignment horizontal="left"/>
      <protection hidden="1"/>
    </xf>
    <xf numFmtId="0" fontId="6" fillId="5" borderId="24" xfId="7" applyFill="1" applyBorder="1"/>
    <xf numFmtId="0" fontId="6" fillId="5" borderId="25" xfId="7" applyFill="1" applyBorder="1"/>
    <xf numFmtId="0" fontId="21" fillId="2" borderId="2" xfId="7" applyFont="1" applyFill="1" applyBorder="1" applyAlignment="1" applyProtection="1">
      <alignment horizontal="center"/>
      <protection hidden="1"/>
    </xf>
    <xf numFmtId="0" fontId="6" fillId="0" borderId="26" xfId="7" applyBorder="1"/>
    <xf numFmtId="0" fontId="6" fillId="0" borderId="27" xfId="7" applyBorder="1"/>
    <xf numFmtId="0" fontId="6" fillId="0" borderId="28" xfId="7" applyBorder="1"/>
    <xf numFmtId="0" fontId="21" fillId="0" borderId="0" xfId="7" applyFont="1" applyFill="1" applyBorder="1" applyAlignment="1" applyProtection="1">
      <alignment horizontal="center"/>
      <protection hidden="1"/>
    </xf>
    <xf numFmtId="0" fontId="6" fillId="0" borderId="16" xfId="7" applyFill="1" applyBorder="1"/>
    <xf numFmtId="0" fontId="6" fillId="0" borderId="0" xfId="7" applyFill="1" applyBorder="1"/>
    <xf numFmtId="0" fontId="9" fillId="0" borderId="0" xfId="7" applyFont="1"/>
    <xf numFmtId="0" fontId="4" fillId="6" borderId="29" xfId="7" applyFont="1" applyFill="1" applyBorder="1"/>
    <xf numFmtId="0" fontId="28" fillId="6" borderId="30" xfId="7" applyFont="1" applyFill="1" applyBorder="1"/>
    <xf numFmtId="0" fontId="29" fillId="6" borderId="30" xfId="7" applyFont="1" applyFill="1" applyBorder="1"/>
    <xf numFmtId="0" fontId="8" fillId="6" borderId="31" xfId="7" applyFont="1" applyFill="1" applyBorder="1"/>
    <xf numFmtId="0" fontId="9" fillId="0" borderId="0" xfId="7" applyFont="1" applyFill="1" applyBorder="1"/>
    <xf numFmtId="0" fontId="3" fillId="0" borderId="0" xfId="7" quotePrefix="1" applyFont="1" applyFill="1" applyBorder="1"/>
    <xf numFmtId="0" fontId="31" fillId="3" borderId="0" xfId="7" quotePrefix="1" applyFont="1" applyFill="1" applyBorder="1" applyAlignment="1">
      <alignment horizontal="left" vertical="center"/>
    </xf>
    <xf numFmtId="0" fontId="3" fillId="0" borderId="0" xfId="7" applyFont="1" applyAlignment="1">
      <alignment horizontal="right"/>
    </xf>
    <xf numFmtId="0" fontId="3" fillId="0" borderId="0" xfId="7" applyFont="1"/>
    <xf numFmtId="166" fontId="9" fillId="3" borderId="1" xfId="7" applyNumberFormat="1" applyFont="1" applyFill="1" applyBorder="1"/>
    <xf numFmtId="167" fontId="6" fillId="3" borderId="1" xfId="7" applyNumberFormat="1" applyFill="1" applyBorder="1"/>
    <xf numFmtId="165" fontId="9" fillId="3" borderId="1" xfId="7" applyNumberFormat="1" applyFont="1" applyFill="1" applyBorder="1"/>
    <xf numFmtId="0" fontId="6" fillId="3" borderId="7" xfId="7" applyFill="1" applyBorder="1"/>
    <xf numFmtId="0" fontId="6" fillId="3" borderId="1" xfId="7" applyFill="1" applyBorder="1"/>
    <xf numFmtId="0" fontId="9" fillId="3" borderId="1" xfId="7" applyFont="1" applyFill="1" applyBorder="1" applyAlignment="1">
      <alignment horizontal="center"/>
    </xf>
    <xf numFmtId="0" fontId="6" fillId="3" borderId="1" xfId="7" applyFill="1" applyBorder="1" applyAlignment="1">
      <alignment horizontal="center"/>
    </xf>
    <xf numFmtId="164" fontId="9" fillId="3" borderId="1" xfId="7" applyNumberFormat="1" applyFont="1" applyFill="1" applyBorder="1" applyAlignment="1">
      <alignment horizontal="center"/>
    </xf>
    <xf numFmtId="167" fontId="9" fillId="3" borderId="1" xfId="7" applyNumberFormat="1" applyFont="1" applyFill="1" applyBorder="1" applyAlignment="1">
      <alignment horizontal="center"/>
    </xf>
    <xf numFmtId="0" fontId="45" fillId="3" borderId="12" xfId="7" applyFont="1" applyFill="1" applyBorder="1" applyAlignment="1" applyProtection="1">
      <alignment horizontal="center" vertical="center"/>
      <protection hidden="1"/>
    </xf>
    <xf numFmtId="0" fontId="21" fillId="3" borderId="15" xfId="7" applyFont="1" applyFill="1" applyBorder="1" applyAlignment="1" applyProtection="1">
      <alignment horizontal="center" vertical="center"/>
      <protection hidden="1"/>
    </xf>
    <xf numFmtId="0" fontId="21" fillId="3" borderId="12" xfId="7" applyFont="1" applyFill="1" applyBorder="1" applyAlignment="1" applyProtection="1">
      <alignment horizontal="center" vertical="center" wrapText="1"/>
      <protection hidden="1"/>
    </xf>
    <xf numFmtId="0" fontId="21" fillId="3" borderId="13" xfId="7" applyFont="1" applyFill="1" applyBorder="1" applyAlignment="1" applyProtection="1">
      <alignment horizontal="center" vertical="center" wrapText="1"/>
      <protection hidden="1"/>
    </xf>
    <xf numFmtId="0" fontId="37" fillId="3" borderId="12" xfId="7" applyFont="1" applyFill="1" applyBorder="1" applyAlignment="1">
      <alignment horizontal="center" vertical="center"/>
    </xf>
    <xf numFmtId="0" fontId="7" fillId="3" borderId="12" xfId="7" applyFont="1" applyFill="1" applyBorder="1" applyAlignment="1">
      <alignment horizontal="center" vertical="center" wrapText="1"/>
    </xf>
    <xf numFmtId="0" fontId="40" fillId="3" borderId="12" xfId="7" applyFont="1" applyFill="1" applyBorder="1" applyAlignment="1">
      <alignment horizontal="center" vertical="center"/>
    </xf>
    <xf numFmtId="2" fontId="6" fillId="0" borderId="13" xfId="7" applyNumberFormat="1" applyBorder="1"/>
    <xf numFmtId="2" fontId="9" fillId="0" borderId="12" xfId="7" applyNumberFormat="1" applyFont="1" applyFill="1" applyBorder="1" applyAlignment="1">
      <alignment horizontal="center"/>
    </xf>
    <xf numFmtId="2" fontId="6" fillId="0" borderId="11" xfId="7" applyNumberFormat="1" applyBorder="1"/>
    <xf numFmtId="2" fontId="9" fillId="0" borderId="9" xfId="7" applyNumberFormat="1" applyFont="1" applyFill="1" applyBorder="1" applyAlignment="1">
      <alignment horizontal="center"/>
    </xf>
    <xf numFmtId="2" fontId="6" fillId="0" borderId="7" xfId="7" applyNumberFormat="1" applyBorder="1"/>
    <xf numFmtId="2" fontId="9" fillId="0" borderId="1" xfId="7" applyNumberFormat="1" applyFont="1" applyFill="1" applyBorder="1" applyAlignment="1">
      <alignment horizontal="center"/>
    </xf>
    <xf numFmtId="0" fontId="6" fillId="0" borderId="0" xfId="7" applyFont="1" applyBorder="1" applyAlignment="1">
      <alignment horizontal="center"/>
    </xf>
    <xf numFmtId="2" fontId="9" fillId="0" borderId="0" xfId="7" applyNumberFormat="1" applyFont="1" applyFill="1" applyBorder="1" applyAlignment="1">
      <alignment horizontal="center"/>
    </xf>
    <xf numFmtId="0" fontId="6" fillId="0" borderId="8" xfId="7" applyFont="1" applyBorder="1" applyAlignment="1">
      <alignment horizontal="center"/>
    </xf>
    <xf numFmtId="2" fontId="9" fillId="0" borderId="8" xfId="7" applyNumberFormat="1" applyFont="1" applyFill="1" applyBorder="1" applyAlignment="1">
      <alignment horizontal="center"/>
    </xf>
    <xf numFmtId="0" fontId="6" fillId="0" borderId="14" xfId="7" applyFont="1" applyBorder="1" applyAlignment="1">
      <alignment horizontal="center"/>
    </xf>
    <xf numFmtId="2" fontId="9" fillId="0" borderId="14" xfId="7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32" xfId="0" applyFill="1" applyBorder="1"/>
    <xf numFmtId="0" fontId="3" fillId="7" borderId="0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left"/>
    </xf>
    <xf numFmtId="0" fontId="5" fillId="9" borderId="34" xfId="0" applyFont="1" applyFill="1" applyBorder="1"/>
    <xf numFmtId="0" fontId="5" fillId="9" borderId="35" xfId="0" applyFont="1" applyFill="1" applyBorder="1" applyAlignment="1">
      <alignment horizontal="center"/>
    </xf>
    <xf numFmtId="0" fontId="5" fillId="9" borderId="36" xfId="0" applyFont="1" applyFill="1" applyBorder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37" xfId="0" applyFont="1" applyBorder="1" applyAlignment="1">
      <alignment horizontal="center"/>
    </xf>
    <xf numFmtId="0" fontId="49" fillId="0" borderId="36" xfId="0" applyFont="1" applyBorder="1" applyAlignment="1">
      <alignment horizontal="center"/>
    </xf>
    <xf numFmtId="0" fontId="3" fillId="8" borderId="38" xfId="0" applyFont="1" applyFill="1" applyBorder="1" applyAlignment="1">
      <alignment horizontal="left"/>
    </xf>
    <xf numFmtId="0" fontId="49" fillId="8" borderId="33" xfId="0" applyFont="1" applyFill="1" applyBorder="1"/>
    <xf numFmtId="0" fontId="49" fillId="8" borderId="38" xfId="0" applyFont="1" applyFill="1" applyBorder="1"/>
    <xf numFmtId="0" fontId="49" fillId="8" borderId="39" xfId="0" applyFont="1" applyFill="1" applyBorder="1"/>
    <xf numFmtId="0" fontId="49" fillId="0" borderId="38" xfId="0" applyFont="1" applyBorder="1"/>
    <xf numFmtId="0" fontId="6" fillId="0" borderId="1" xfId="7" applyFill="1" applyBorder="1" applyAlignment="1">
      <alignment horizontal="center" vertical="center" wrapText="1"/>
    </xf>
    <xf numFmtId="0" fontId="6" fillId="0" borderId="6" xfId="7" applyBorder="1" applyAlignment="1">
      <alignment vertical="center"/>
    </xf>
    <xf numFmtId="0" fontId="6" fillId="0" borderId="1" xfId="7" applyFont="1" applyFill="1" applyBorder="1" applyAlignment="1">
      <alignment vertical="center"/>
    </xf>
    <xf numFmtId="0" fontId="6" fillId="0" borderId="7" xfId="7" applyFont="1" applyBorder="1" applyAlignment="1">
      <alignment horizontal="center" vertical="center"/>
    </xf>
    <xf numFmtId="2" fontId="6" fillId="0" borderId="1" xfId="7" applyNumberFormat="1" applyFont="1" applyFill="1" applyBorder="1" applyAlignment="1">
      <alignment horizontal="right" vertical="center"/>
    </xf>
    <xf numFmtId="2" fontId="6" fillId="0" borderId="1" xfId="7" applyNumberFormat="1" applyBorder="1" applyAlignment="1">
      <alignment vertical="center"/>
    </xf>
    <xf numFmtId="2" fontId="6" fillId="0" borderId="8" xfId="7" applyNumberFormat="1" applyBorder="1" applyAlignment="1">
      <alignment vertical="center"/>
    </xf>
    <xf numFmtId="1" fontId="6" fillId="0" borderId="1" xfId="7" applyNumberFormat="1" applyBorder="1" applyAlignment="1">
      <alignment vertical="center"/>
    </xf>
    <xf numFmtId="1" fontId="6" fillId="0" borderId="7" xfId="7" applyNumberFormat="1" applyBorder="1" applyAlignment="1">
      <alignment vertical="center"/>
    </xf>
    <xf numFmtId="1" fontId="6" fillId="0" borderId="0" xfId="7" applyNumberFormat="1" applyBorder="1" applyAlignment="1">
      <alignment vertical="center"/>
    </xf>
    <xf numFmtId="166" fontId="6" fillId="0" borderId="9" xfId="7" applyNumberFormat="1" applyBorder="1" applyAlignment="1">
      <alignment vertical="center"/>
    </xf>
    <xf numFmtId="2" fontId="6" fillId="0" borderId="9" xfId="7" applyNumberFormat="1" applyBorder="1" applyAlignment="1">
      <alignment vertical="center"/>
    </xf>
    <xf numFmtId="167" fontId="6" fillId="0" borderId="9" xfId="7" applyNumberFormat="1" applyBorder="1" applyAlignment="1">
      <alignment vertical="center"/>
    </xf>
    <xf numFmtId="165" fontId="6" fillId="0" borderId="9" xfId="7" applyNumberFormat="1" applyBorder="1" applyAlignment="1">
      <alignment vertical="center"/>
    </xf>
    <xf numFmtId="0" fontId="6" fillId="0" borderId="9" xfId="7" applyBorder="1" applyAlignment="1">
      <alignment vertical="center"/>
    </xf>
    <xf numFmtId="0" fontId="6" fillId="0" borderId="1" xfId="7" applyBorder="1" applyAlignment="1">
      <alignment vertical="center"/>
    </xf>
    <xf numFmtId="0" fontId="6" fillId="0" borderId="10" xfId="7" applyBorder="1" applyAlignment="1">
      <alignment vertical="center"/>
    </xf>
    <xf numFmtId="0" fontId="6" fillId="0" borderId="9" xfId="7" applyFont="1" applyFill="1" applyBorder="1" applyAlignment="1">
      <alignment vertical="center"/>
    </xf>
    <xf numFmtId="0" fontId="6" fillId="0" borderId="11" xfId="7" applyFont="1" applyBorder="1" applyAlignment="1">
      <alignment horizontal="center" vertical="center"/>
    </xf>
    <xf numFmtId="2" fontId="6" fillId="0" borderId="9" xfId="7" applyNumberFormat="1" applyFill="1" applyBorder="1" applyAlignment="1">
      <alignment vertical="center"/>
    </xf>
    <xf numFmtId="2" fontId="6" fillId="0" borderId="0" xfId="7" applyNumberFormat="1" applyBorder="1" applyAlignment="1">
      <alignment vertical="center"/>
    </xf>
    <xf numFmtId="1" fontId="6" fillId="0" borderId="9" xfId="7" applyNumberFormat="1" applyBorder="1" applyAlignment="1">
      <alignment vertical="center"/>
    </xf>
    <xf numFmtId="1" fontId="6" fillId="0" borderId="11" xfId="7" applyNumberFormat="1" applyBorder="1" applyAlignment="1">
      <alignment vertical="center"/>
    </xf>
    <xf numFmtId="0" fontId="6" fillId="0" borderId="12" xfId="7" applyFont="1" applyFill="1" applyBorder="1" applyAlignment="1">
      <alignment vertical="center"/>
    </xf>
    <xf numFmtId="0" fontId="6" fillId="0" borderId="13" xfId="7" applyFont="1" applyBorder="1" applyAlignment="1">
      <alignment horizontal="center" vertical="center"/>
    </xf>
    <xf numFmtId="2" fontId="6" fillId="0" borderId="12" xfId="7" applyNumberFormat="1" applyFill="1" applyBorder="1" applyAlignment="1">
      <alignment vertical="center"/>
    </xf>
    <xf numFmtId="2" fontId="6" fillId="0" borderId="12" xfId="7" applyNumberFormat="1" applyBorder="1" applyAlignment="1">
      <alignment vertical="center"/>
    </xf>
    <xf numFmtId="2" fontId="6" fillId="0" borderId="14" xfId="7" applyNumberFormat="1" applyBorder="1" applyAlignment="1">
      <alignment vertical="center"/>
    </xf>
    <xf numFmtId="1" fontId="6" fillId="0" borderId="12" xfId="7" applyNumberFormat="1" applyBorder="1" applyAlignment="1">
      <alignment vertical="center"/>
    </xf>
    <xf numFmtId="1" fontId="6" fillId="0" borderId="13" xfId="7" applyNumberFormat="1" applyBorder="1" applyAlignment="1">
      <alignment vertical="center"/>
    </xf>
    <xf numFmtId="0" fontId="6" fillId="0" borderId="15" xfId="7" applyBorder="1" applyAlignment="1">
      <alignment vertical="center"/>
    </xf>
    <xf numFmtId="0" fontId="6" fillId="0" borderId="0" xfId="7" applyBorder="1" applyAlignment="1">
      <alignment vertical="center"/>
    </xf>
    <xf numFmtId="0" fontId="6" fillId="0" borderId="0" xfId="7" applyAlignment="1">
      <alignment vertical="center"/>
    </xf>
    <xf numFmtId="0" fontId="6" fillId="0" borderId="1" xfId="7" applyFont="1" applyBorder="1" applyAlignment="1">
      <alignment horizontal="center" vertical="center"/>
    </xf>
    <xf numFmtId="2" fontId="6" fillId="0" borderId="1" xfId="7" applyNumberFormat="1" applyFill="1" applyBorder="1" applyAlignment="1">
      <alignment vertical="center"/>
    </xf>
    <xf numFmtId="0" fontId="6" fillId="0" borderId="9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0" fontId="6" fillId="0" borderId="0" xfId="7" applyFill="1" applyAlignment="1">
      <alignment vertical="center"/>
    </xf>
    <xf numFmtId="0" fontId="4" fillId="6" borderId="29" xfId="7" applyFont="1" applyFill="1" applyBorder="1" applyAlignment="1">
      <alignment vertical="center"/>
    </xf>
    <xf numFmtId="0" fontId="28" fillId="6" borderId="30" xfId="7" applyFont="1" applyFill="1" applyBorder="1" applyAlignment="1">
      <alignment vertical="center"/>
    </xf>
    <xf numFmtId="0" fontId="29" fillId="6" borderId="30" xfId="7" applyFont="1" applyFill="1" applyBorder="1" applyAlignment="1">
      <alignment vertical="center"/>
    </xf>
    <xf numFmtId="0" fontId="8" fillId="6" borderId="31" xfId="7" applyFont="1" applyFill="1" applyBorder="1" applyAlignment="1">
      <alignment vertical="center"/>
    </xf>
    <xf numFmtId="0" fontId="3" fillId="2" borderId="0" xfId="7" applyFont="1" applyFill="1" applyAlignment="1">
      <alignment vertical="center"/>
    </xf>
    <xf numFmtId="0" fontId="6" fillId="2" borderId="0" xfId="7" applyFill="1" applyAlignment="1">
      <alignment vertical="center"/>
    </xf>
    <xf numFmtId="0" fontId="18" fillId="3" borderId="2" xfId="7" applyFont="1" applyFill="1" applyBorder="1" applyAlignment="1">
      <alignment horizontal="left" vertical="center"/>
    </xf>
    <xf numFmtId="0" fontId="6" fillId="5" borderId="16" xfId="7" applyFill="1" applyBorder="1" applyAlignment="1">
      <alignment horizontal="center" vertical="center"/>
    </xf>
    <xf numFmtId="0" fontId="18" fillId="2" borderId="2" xfId="7" applyFont="1" applyFill="1" applyBorder="1" applyAlignment="1">
      <alignment horizontal="center" vertical="center"/>
    </xf>
    <xf numFmtId="0" fontId="6" fillId="0" borderId="17" xfId="7" applyBorder="1" applyAlignment="1">
      <alignment vertical="center"/>
    </xf>
    <xf numFmtId="0" fontId="6" fillId="0" borderId="18" xfId="7" applyBorder="1" applyAlignment="1">
      <alignment vertical="center"/>
    </xf>
    <xf numFmtId="0" fontId="6" fillId="0" borderId="19" xfId="7" applyBorder="1" applyAlignment="1">
      <alignment vertical="center"/>
    </xf>
    <xf numFmtId="0" fontId="19" fillId="3" borderId="3" xfId="7" applyFont="1" applyFill="1" applyBorder="1" applyAlignment="1" applyProtection="1">
      <alignment horizontal="left" vertical="center"/>
      <protection hidden="1"/>
    </xf>
    <xf numFmtId="0" fontId="6" fillId="0" borderId="7" xfId="7" applyBorder="1" applyAlignment="1">
      <alignment vertical="center"/>
    </xf>
    <xf numFmtId="0" fontId="20" fillId="2" borderId="2" xfId="7" applyFont="1" applyFill="1" applyBorder="1" applyAlignment="1">
      <alignment horizontal="center" vertical="center"/>
    </xf>
    <xf numFmtId="0" fontId="6" fillId="0" borderId="20" xfId="7" applyBorder="1" applyAlignment="1">
      <alignment vertical="center"/>
    </xf>
    <xf numFmtId="0" fontId="6" fillId="0" borderId="21" xfId="7" applyBorder="1" applyAlignment="1">
      <alignment vertical="center"/>
    </xf>
    <xf numFmtId="0" fontId="21" fillId="3" borderId="3" xfId="7" applyFont="1" applyFill="1" applyBorder="1" applyAlignment="1" applyProtection="1">
      <alignment horizontal="left" vertical="center"/>
      <protection hidden="1"/>
    </xf>
    <xf numFmtId="0" fontId="6" fillId="0" borderId="11" xfId="7" applyBorder="1" applyAlignment="1">
      <alignment vertical="center"/>
    </xf>
    <xf numFmtId="0" fontId="44" fillId="2" borderId="2" xfId="7" applyFont="1" applyFill="1" applyBorder="1" applyAlignment="1">
      <alignment horizontal="center" vertical="center"/>
    </xf>
    <xf numFmtId="0" fontId="6" fillId="3" borderId="2" xfId="7" applyFill="1" applyBorder="1" applyAlignment="1">
      <alignment horizontal="left" vertical="center"/>
    </xf>
    <xf numFmtId="166" fontId="6" fillId="0" borderId="10" xfId="7" applyNumberFormat="1" applyBorder="1" applyAlignment="1">
      <alignment vertical="center"/>
    </xf>
    <xf numFmtId="166" fontId="6" fillId="0" borderId="11" xfId="7" applyNumberFormat="1" applyBorder="1" applyAlignment="1">
      <alignment vertical="center"/>
    </xf>
    <xf numFmtId="0" fontId="26" fillId="3" borderId="3" xfId="7" applyFont="1" applyFill="1" applyBorder="1" applyAlignment="1" applyProtection="1">
      <alignment horizontal="left" vertical="center"/>
      <protection hidden="1"/>
    </xf>
    <xf numFmtId="0" fontId="45" fillId="3" borderId="15" xfId="7" applyFont="1" applyFill="1" applyBorder="1" applyAlignment="1" applyProtection="1">
      <alignment horizontal="left" vertical="center"/>
      <protection hidden="1"/>
    </xf>
    <xf numFmtId="0" fontId="6" fillId="0" borderId="0" xfId="7" applyAlignment="1">
      <alignment horizontal="left" vertical="center"/>
    </xf>
    <xf numFmtId="0" fontId="6" fillId="5" borderId="22" xfId="7" applyFill="1" applyBorder="1" applyAlignment="1">
      <alignment horizontal="center" vertical="center"/>
    </xf>
    <xf numFmtId="0" fontId="6" fillId="5" borderId="23" xfId="7" applyFill="1" applyBorder="1" applyAlignment="1">
      <alignment horizontal="center" vertical="center"/>
    </xf>
    <xf numFmtId="0" fontId="21" fillId="3" borderId="2" xfId="7" applyFont="1" applyFill="1" applyBorder="1" applyAlignment="1" applyProtection="1">
      <alignment horizontal="left" vertical="center"/>
      <protection hidden="1"/>
    </xf>
    <xf numFmtId="0" fontId="6" fillId="5" borderId="24" xfId="7" applyFill="1" applyBorder="1" applyAlignment="1">
      <alignment vertical="center"/>
    </xf>
    <xf numFmtId="0" fontId="6" fillId="5" borderId="25" xfId="7" applyFill="1" applyBorder="1" applyAlignment="1">
      <alignment vertical="center"/>
    </xf>
    <xf numFmtId="0" fontId="21" fillId="2" borderId="2" xfId="7" applyFont="1" applyFill="1" applyBorder="1" applyAlignment="1" applyProtection="1">
      <alignment horizontal="center" vertical="center"/>
      <protection hidden="1"/>
    </xf>
    <xf numFmtId="0" fontId="6" fillId="0" borderId="26" xfId="7" applyBorder="1" applyAlignment="1">
      <alignment vertical="center"/>
    </xf>
    <xf numFmtId="0" fontId="6" fillId="0" borderId="27" xfId="7" applyBorder="1" applyAlignment="1">
      <alignment vertical="center"/>
    </xf>
    <xf numFmtId="0" fontId="6" fillId="0" borderId="28" xfId="7" applyBorder="1" applyAlignment="1">
      <alignment vertical="center"/>
    </xf>
    <xf numFmtId="0" fontId="21" fillId="0" borderId="0" xfId="7" applyFont="1" applyFill="1" applyBorder="1" applyAlignment="1" applyProtection="1">
      <alignment horizontal="center" vertical="center"/>
      <protection hidden="1"/>
    </xf>
    <xf numFmtId="0" fontId="6" fillId="0" borderId="16" xfId="7" applyFill="1" applyBorder="1" applyAlignment="1">
      <alignment vertical="center"/>
    </xf>
    <xf numFmtId="0" fontId="6" fillId="0" borderId="0" xfId="7" applyFill="1" applyBorder="1" applyAlignment="1">
      <alignment vertical="center"/>
    </xf>
    <xf numFmtId="0" fontId="9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3" fillId="0" borderId="0" xfId="7" quotePrefix="1" applyFont="1" applyFill="1" applyBorder="1" applyAlignment="1">
      <alignment vertical="center"/>
    </xf>
    <xf numFmtId="164" fontId="9" fillId="0" borderId="0" xfId="7" applyNumberFormat="1" applyFont="1" applyAlignment="1">
      <alignment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vertical="center"/>
    </xf>
    <xf numFmtId="0" fontId="49" fillId="0" borderId="40" xfId="0" applyFont="1" applyBorder="1" applyAlignment="1">
      <alignment horizontal="center"/>
    </xf>
    <xf numFmtId="0" fontId="49" fillId="0" borderId="41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168" fontId="49" fillId="0" borderId="0" xfId="0" applyNumberFormat="1" applyFont="1" applyAlignment="1">
      <alignment horizontal="center"/>
    </xf>
    <xf numFmtId="0" fontId="6" fillId="0" borderId="12" xfId="7" applyBorder="1"/>
    <xf numFmtId="0" fontId="6" fillId="0" borderId="7" xfId="7" applyFont="1" applyBorder="1"/>
    <xf numFmtId="0" fontId="6" fillId="0" borderId="1" xfId="7" applyFont="1" applyBorder="1" applyAlignment="1">
      <alignment horizontal="center"/>
    </xf>
    <xf numFmtId="0" fontId="6" fillId="0" borderId="9" xfId="7" applyFont="1" applyBorder="1" applyAlignment="1">
      <alignment horizontal="center"/>
    </xf>
    <xf numFmtId="0" fontId="6" fillId="0" borderId="12" xfId="7" applyFont="1" applyBorder="1" applyAlignment="1">
      <alignment horizontal="center"/>
    </xf>
    <xf numFmtId="0" fontId="6" fillId="0" borderId="0" xfId="7" applyFont="1" applyBorder="1"/>
    <xf numFmtId="0" fontId="6" fillId="0" borderId="0" xfId="7" applyFont="1" applyFill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2" fontId="6" fillId="0" borderId="0" xfId="7" applyNumberFormat="1" applyFill="1" applyBorder="1" applyAlignment="1">
      <alignment vertical="center"/>
    </xf>
    <xf numFmtId="0" fontId="49" fillId="10" borderId="42" xfId="0" applyFont="1" applyFill="1" applyBorder="1"/>
    <xf numFmtId="0" fontId="49" fillId="10" borderId="43" xfId="0" applyFont="1" applyFill="1" applyBorder="1"/>
    <xf numFmtId="0" fontId="49" fillId="10" borderId="44" xfId="0" applyFont="1" applyFill="1" applyBorder="1"/>
    <xf numFmtId="0" fontId="1" fillId="10" borderId="52" xfId="1" applyFont="1" applyFill="1" applyBorder="1" applyAlignment="1" applyProtection="1">
      <alignment horizontal="center"/>
    </xf>
    <xf numFmtId="0" fontId="1" fillId="10" borderId="41" xfId="1" applyFont="1" applyFill="1" applyBorder="1" applyAlignment="1" applyProtection="1">
      <alignment horizontal="center"/>
    </xf>
    <xf numFmtId="0" fontId="1" fillId="10" borderId="53" xfId="1" applyFont="1" applyFill="1" applyBorder="1" applyAlignment="1" applyProtection="1">
      <alignment horizontal="center"/>
    </xf>
    <xf numFmtId="0" fontId="1" fillId="10" borderId="54" xfId="1" applyFont="1" applyFill="1" applyBorder="1" applyAlignment="1" applyProtection="1">
      <alignment horizontal="center"/>
    </xf>
    <xf numFmtId="0" fontId="1" fillId="10" borderId="55" xfId="1" applyFont="1" applyFill="1" applyBorder="1" applyAlignment="1" applyProtection="1">
      <alignment horizontal="center"/>
    </xf>
    <xf numFmtId="0" fontId="49" fillId="10" borderId="37" xfId="0" applyFont="1" applyFill="1" applyBorder="1" applyAlignment="1">
      <alignment horizontal="center"/>
    </xf>
    <xf numFmtId="168" fontId="49" fillId="10" borderId="45" xfId="0" applyNumberFormat="1" applyFont="1" applyFill="1" applyBorder="1"/>
    <xf numFmtId="0" fontId="49" fillId="10" borderId="0" xfId="0" applyFont="1" applyFill="1" applyBorder="1" applyAlignment="1">
      <alignment horizontal="center"/>
    </xf>
    <xf numFmtId="168" fontId="49" fillId="10" borderId="32" xfId="0" applyNumberFormat="1" applyFont="1" applyFill="1" applyBorder="1"/>
    <xf numFmtId="2" fontId="49" fillId="10" borderId="0" xfId="0" applyNumberFormat="1" applyFont="1" applyFill="1" applyBorder="1" applyAlignment="1">
      <alignment horizontal="center"/>
    </xf>
    <xf numFmtId="2" fontId="49" fillId="10" borderId="37" xfId="0" applyNumberFormat="1" applyFont="1" applyFill="1" applyBorder="1" applyAlignment="1">
      <alignment horizontal="center"/>
    </xf>
    <xf numFmtId="2" fontId="49" fillId="10" borderId="36" xfId="0" applyNumberFormat="1" applyFont="1" applyFill="1" applyBorder="1" applyAlignment="1">
      <alignment horizontal="center"/>
    </xf>
    <xf numFmtId="0" fontId="1" fillId="11" borderId="37" xfId="1" applyFont="1" applyFill="1" applyBorder="1" applyAlignment="1" applyProtection="1">
      <alignment horizontal="center"/>
    </xf>
    <xf numFmtId="0" fontId="1" fillId="11" borderId="0" xfId="1" applyFont="1" applyFill="1" applyBorder="1" applyAlignment="1" applyProtection="1">
      <alignment horizontal="center"/>
    </xf>
    <xf numFmtId="0" fontId="29" fillId="0" borderId="0" xfId="0" applyFont="1"/>
    <xf numFmtId="0" fontId="29" fillId="0" borderId="38" xfId="0" applyFont="1" applyBorder="1"/>
    <xf numFmtId="0" fontId="29" fillId="0" borderId="39" xfId="0" applyFont="1" applyBorder="1"/>
    <xf numFmtId="168" fontId="49" fillId="0" borderId="37" xfId="0" applyNumberFormat="1" applyFont="1" applyBorder="1" applyAlignment="1">
      <alignment horizontal="center"/>
    </xf>
    <xf numFmtId="0" fontId="49" fillId="0" borderId="45" xfId="0" applyFont="1" applyBorder="1" applyAlignment="1">
      <alignment horizontal="center"/>
    </xf>
    <xf numFmtId="168" fontId="49" fillId="0" borderId="0" xfId="0" applyNumberFormat="1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1" fillId="11" borderId="36" xfId="1" applyFont="1" applyFill="1" applyBorder="1" applyAlignment="1" applyProtection="1">
      <alignment horizontal="center"/>
    </xf>
    <xf numFmtId="168" fontId="49" fillId="0" borderId="36" xfId="0" applyNumberFormat="1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1" fillId="12" borderId="37" xfId="1" applyFont="1" applyFill="1" applyBorder="1" applyAlignment="1" applyProtection="1">
      <alignment horizontal="center"/>
    </xf>
    <xf numFmtId="0" fontId="1" fillId="12" borderId="0" xfId="1" applyFont="1" applyFill="1" applyBorder="1" applyAlignment="1" applyProtection="1">
      <alignment horizontal="center"/>
    </xf>
    <xf numFmtId="0" fontId="1" fillId="12" borderId="36" xfId="1" applyFont="1" applyFill="1" applyBorder="1" applyAlignment="1" applyProtection="1">
      <alignment horizontal="center"/>
    </xf>
    <xf numFmtId="0" fontId="1" fillId="13" borderId="37" xfId="1" applyFont="1" applyFill="1" applyBorder="1" applyAlignment="1" applyProtection="1">
      <alignment horizontal="center"/>
    </xf>
    <xf numFmtId="0" fontId="1" fillId="13" borderId="0" xfId="1" applyFont="1" applyFill="1" applyBorder="1" applyAlignment="1" applyProtection="1">
      <alignment horizontal="center"/>
    </xf>
    <xf numFmtId="0" fontId="1" fillId="13" borderId="36" xfId="1" applyFont="1" applyFill="1" applyBorder="1" applyAlignment="1" applyProtection="1">
      <alignment horizontal="center"/>
    </xf>
    <xf numFmtId="0" fontId="63" fillId="14" borderId="37" xfId="1" applyFont="1" applyFill="1" applyBorder="1" applyAlignment="1" applyProtection="1">
      <alignment horizontal="center"/>
    </xf>
    <xf numFmtId="0" fontId="63" fillId="14" borderId="0" xfId="1" applyFont="1" applyFill="1" applyBorder="1" applyAlignment="1" applyProtection="1">
      <alignment horizontal="center"/>
    </xf>
    <xf numFmtId="0" fontId="63" fillId="14" borderId="36" xfId="1" applyFont="1" applyFill="1" applyBorder="1" applyAlignment="1" applyProtection="1">
      <alignment horizontal="center"/>
    </xf>
    <xf numFmtId="0" fontId="1" fillId="15" borderId="37" xfId="1" applyFont="1" applyFill="1" applyBorder="1" applyAlignment="1" applyProtection="1">
      <alignment horizontal="center"/>
    </xf>
    <xf numFmtId="0" fontId="1" fillId="15" borderId="0" xfId="1" applyFont="1" applyFill="1" applyBorder="1" applyAlignment="1" applyProtection="1">
      <alignment horizontal="center"/>
    </xf>
    <xf numFmtId="0" fontId="1" fillId="16" borderId="0" xfId="0" applyFont="1" applyFill="1" applyBorder="1" applyAlignment="1">
      <alignment horizontal="center"/>
    </xf>
    <xf numFmtId="0" fontId="49" fillId="16" borderId="0" xfId="0" applyFont="1" applyFill="1" applyAlignment="1">
      <alignment horizontal="center"/>
    </xf>
    <xf numFmtId="0" fontId="49" fillId="15" borderId="0" xfId="0" applyFont="1" applyFill="1" applyBorder="1" applyAlignment="1">
      <alignment horizontal="center"/>
    </xf>
    <xf numFmtId="0" fontId="49" fillId="15" borderId="36" xfId="0" applyFont="1" applyFill="1" applyBorder="1" applyAlignment="1">
      <alignment horizontal="center"/>
    </xf>
    <xf numFmtId="0" fontId="49" fillId="16" borderId="36" xfId="0" applyFont="1" applyFill="1" applyBorder="1" applyAlignment="1">
      <alignment horizontal="center"/>
    </xf>
    <xf numFmtId="168" fontId="29" fillId="0" borderId="0" xfId="0" applyNumberFormat="1" applyFont="1" applyAlignment="1">
      <alignment horizontal="center"/>
    </xf>
    <xf numFmtId="0" fontId="1" fillId="17" borderId="37" xfId="1" applyFont="1" applyFill="1" applyBorder="1" applyAlignment="1" applyProtection="1">
      <alignment horizontal="center"/>
    </xf>
    <xf numFmtId="0" fontId="1" fillId="17" borderId="0" xfId="1" applyFont="1" applyFill="1" applyBorder="1" applyAlignment="1" applyProtection="1">
      <alignment horizontal="center"/>
    </xf>
    <xf numFmtId="0" fontId="1" fillId="17" borderId="56" xfId="1" applyFont="1" applyFill="1" applyBorder="1" applyAlignment="1" applyProtection="1">
      <alignment horizontal="center"/>
    </xf>
    <xf numFmtId="0" fontId="1" fillId="18" borderId="54" xfId="1" applyFont="1" applyFill="1" applyBorder="1" applyAlignment="1" applyProtection="1">
      <alignment horizontal="center"/>
    </xf>
    <xf numFmtId="0" fontId="1" fillId="18" borderId="55" xfId="1" applyFont="1" applyFill="1" applyBorder="1" applyAlignment="1" applyProtection="1">
      <alignment horizontal="center"/>
    </xf>
    <xf numFmtId="0" fontId="1" fillId="18" borderId="57" xfId="1" applyFont="1" applyFill="1" applyBorder="1" applyAlignment="1" applyProtection="1">
      <alignment horizontal="center"/>
    </xf>
    <xf numFmtId="0" fontId="1" fillId="18" borderId="0" xfId="1" applyFont="1" applyFill="1" applyBorder="1" applyAlignment="1" applyProtection="1">
      <alignment horizontal="center"/>
    </xf>
    <xf numFmtId="0" fontId="1" fillId="18" borderId="41" xfId="1" applyFont="1" applyFill="1" applyBorder="1" applyAlignment="1" applyProtection="1">
      <alignment horizontal="center"/>
    </xf>
    <xf numFmtId="0" fontId="1" fillId="19" borderId="53" xfId="1" applyFont="1" applyFill="1" applyBorder="1" applyAlignment="1" applyProtection="1">
      <alignment horizontal="center"/>
    </xf>
    <xf numFmtId="0" fontId="1" fillId="19" borderId="54" xfId="1" applyFont="1" applyFill="1" applyBorder="1" applyAlignment="1" applyProtection="1">
      <alignment horizontal="center"/>
    </xf>
    <xf numFmtId="0" fontId="1" fillId="19" borderId="55" xfId="1" applyFont="1" applyFill="1" applyBorder="1" applyAlignment="1" applyProtection="1">
      <alignment horizontal="center"/>
    </xf>
    <xf numFmtId="0" fontId="1" fillId="19" borderId="41" xfId="1" applyFont="1" applyFill="1" applyBorder="1" applyAlignment="1" applyProtection="1">
      <alignment horizontal="center"/>
    </xf>
    <xf numFmtId="0" fontId="1" fillId="20" borderId="57" xfId="1" applyFont="1" applyFill="1" applyBorder="1" applyAlignment="1" applyProtection="1">
      <alignment horizontal="center"/>
    </xf>
    <xf numFmtId="0" fontId="1" fillId="20" borderId="0" xfId="1" applyFont="1" applyFill="1" applyBorder="1" applyAlignment="1" applyProtection="1">
      <alignment horizontal="center"/>
    </xf>
    <xf numFmtId="0" fontId="1" fillId="20" borderId="56" xfId="1" applyFont="1" applyFill="1" applyBorder="1" applyAlignment="1" applyProtection="1">
      <alignment horizontal="center"/>
    </xf>
    <xf numFmtId="0" fontId="64" fillId="21" borderId="0" xfId="1" applyFont="1" applyFill="1" applyProtection="1"/>
    <xf numFmtId="0" fontId="65" fillId="21" borderId="0" xfId="1" applyFont="1" applyFill="1" applyAlignment="1" applyProtection="1">
      <alignment horizontal="center"/>
      <protection locked="0"/>
    </xf>
    <xf numFmtId="0" fontId="0" fillId="10" borderId="0" xfId="0" applyFont="1" applyFill="1" applyProtection="1"/>
    <xf numFmtId="0" fontId="0" fillId="10" borderId="0" xfId="0" applyFont="1" applyFill="1" applyAlignment="1" applyProtection="1">
      <alignment horizontal="center"/>
    </xf>
    <xf numFmtId="0" fontId="66" fillId="10" borderId="0" xfId="0" applyFont="1" applyFill="1" applyAlignment="1" applyProtection="1">
      <alignment horizontal="center"/>
    </xf>
    <xf numFmtId="0" fontId="67" fillId="10" borderId="0" xfId="1" applyFont="1" applyFill="1" applyAlignment="1" applyProtection="1">
      <alignment horizontal="center"/>
    </xf>
    <xf numFmtId="0" fontId="65" fillId="10" borderId="0" xfId="1" applyFont="1" applyFill="1" applyProtection="1"/>
    <xf numFmtId="0" fontId="67" fillId="21" borderId="0" xfId="1" applyFont="1" applyFill="1" applyAlignment="1" applyProtection="1">
      <alignment horizontal="center"/>
    </xf>
    <xf numFmtId="0" fontId="67" fillId="10" borderId="0" xfId="1" applyFont="1" applyFill="1" applyProtection="1"/>
    <xf numFmtId="0" fontId="66" fillId="10" borderId="0" xfId="0" applyFont="1" applyFill="1" applyProtection="1"/>
    <xf numFmtId="0" fontId="0" fillId="0" borderId="0" xfId="0" applyFont="1" applyProtection="1"/>
    <xf numFmtId="0" fontId="64" fillId="10" borderId="0" xfId="1" applyFont="1" applyFill="1" applyProtection="1"/>
    <xf numFmtId="0" fontId="68" fillId="8" borderId="40" xfId="1" applyFont="1" applyFill="1" applyBorder="1" applyProtection="1"/>
    <xf numFmtId="0" fontId="64" fillId="8" borderId="37" xfId="1" applyFont="1" applyFill="1" applyBorder="1" applyAlignment="1" applyProtection="1">
      <alignment horizontal="center"/>
    </xf>
    <xf numFmtId="0" fontId="64" fillId="8" borderId="45" xfId="1" applyFont="1" applyFill="1" applyBorder="1" applyAlignment="1" applyProtection="1">
      <alignment horizontal="center"/>
    </xf>
    <xf numFmtId="0" fontId="64" fillId="8" borderId="35" xfId="1" applyFont="1" applyFill="1" applyBorder="1" applyAlignment="1" applyProtection="1">
      <alignment horizontal="center"/>
    </xf>
    <xf numFmtId="0" fontId="64" fillId="8" borderId="36" xfId="1" applyFont="1" applyFill="1" applyBorder="1" applyAlignment="1" applyProtection="1">
      <alignment horizontal="center"/>
    </xf>
    <xf numFmtId="0" fontId="64" fillId="8" borderId="34" xfId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66" fillId="0" borderId="0" xfId="0" applyFont="1" applyAlignment="1" applyProtection="1">
      <alignment horizontal="center"/>
    </xf>
    <xf numFmtId="0" fontId="67" fillId="0" borderId="0" xfId="1" applyFont="1" applyAlignment="1" applyProtection="1">
      <alignment horizontal="center"/>
    </xf>
    <xf numFmtId="0" fontId="0" fillId="10" borderId="0" xfId="0" applyFont="1" applyFill="1" applyBorder="1" applyProtection="1"/>
    <xf numFmtId="0" fontId="66" fillId="10" borderId="0" xfId="0" applyFont="1" applyFill="1" applyBorder="1" applyProtection="1"/>
    <xf numFmtId="0" fontId="69" fillId="21" borderId="58" xfId="0" applyFont="1" applyFill="1" applyBorder="1" applyAlignment="1" applyProtection="1">
      <alignment horizontal="right" vertical="center"/>
    </xf>
    <xf numFmtId="0" fontId="70" fillId="21" borderId="59" xfId="0" applyFont="1" applyFill="1" applyBorder="1" applyAlignment="1" applyProtection="1">
      <alignment horizontal="left" vertical="center"/>
    </xf>
    <xf numFmtId="0" fontId="70" fillId="21" borderId="59" xfId="0" applyFont="1" applyFill="1" applyBorder="1" applyAlignment="1" applyProtection="1">
      <alignment vertical="center"/>
    </xf>
    <xf numFmtId="0" fontId="0" fillId="10" borderId="0" xfId="0" applyFill="1"/>
    <xf numFmtId="0" fontId="0" fillId="10" borderId="0" xfId="0" applyFill="1" applyAlignment="1">
      <alignment horizontal="left" vertical="center" wrapText="1"/>
    </xf>
    <xf numFmtId="0" fontId="0" fillId="0" borderId="0" xfId="0"/>
    <xf numFmtId="0" fontId="71" fillId="10" borderId="0" xfId="0" applyFont="1" applyFill="1" applyProtection="1"/>
    <xf numFmtId="0" fontId="0" fillId="0" borderId="0" xfId="0" applyFill="1"/>
    <xf numFmtId="0" fontId="0" fillId="0" borderId="0" xfId="0" applyFont="1" applyFill="1" applyProtection="1"/>
    <xf numFmtId="0" fontId="71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66" fillId="0" borderId="0" xfId="0" applyFont="1" applyFill="1" applyAlignment="1" applyProtection="1">
      <alignment horizontal="center"/>
    </xf>
    <xf numFmtId="0" fontId="0" fillId="10" borderId="0" xfId="0" applyFill="1" applyAlignment="1">
      <alignment horizontal="left" vertical="center" wrapText="1"/>
    </xf>
    <xf numFmtId="0" fontId="69" fillId="10" borderId="0" xfId="0" applyFont="1" applyFill="1"/>
    <xf numFmtId="0" fontId="72" fillId="10" borderId="0" xfId="0" applyFont="1" applyFill="1" applyAlignment="1">
      <alignment horizontal="center" vertical="center"/>
    </xf>
    <xf numFmtId="0" fontId="73" fillId="10" borderId="0" xfId="0" applyFont="1" applyFill="1"/>
    <xf numFmtId="0" fontId="1" fillId="0" borderId="0" xfId="7" applyFont="1" applyBorder="1" applyAlignment="1">
      <alignment vertical="center"/>
    </xf>
    <xf numFmtId="2" fontId="0" fillId="0" borderId="0" xfId="0" applyNumberFormat="1"/>
    <xf numFmtId="0" fontId="74" fillId="10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0" fillId="10" borderId="0" xfId="0" applyFill="1" applyProtection="1">
      <protection locked="0"/>
    </xf>
    <xf numFmtId="0" fontId="0" fillId="0" borderId="0" xfId="0" applyProtection="1"/>
    <xf numFmtId="0" fontId="0" fillId="10" borderId="0" xfId="0" applyFill="1" applyProtection="1"/>
    <xf numFmtId="166" fontId="70" fillId="22" borderId="58" xfId="0" applyNumberFormat="1" applyFont="1" applyFill="1" applyBorder="1" applyAlignment="1">
      <alignment horizontal="center" vertical="center"/>
    </xf>
    <xf numFmtId="0" fontId="70" fillId="22" borderId="59" xfId="0" applyFont="1" applyFill="1" applyBorder="1" applyAlignment="1">
      <alignment vertical="center"/>
    </xf>
    <xf numFmtId="2" fontId="70" fillId="22" borderId="58" xfId="0" applyNumberFormat="1" applyFont="1" applyFill="1" applyBorder="1" applyAlignment="1">
      <alignment horizontal="center" vertical="center"/>
    </xf>
    <xf numFmtId="0" fontId="67" fillId="23" borderId="40" xfId="1" applyFont="1" applyFill="1" applyBorder="1" applyAlignment="1" applyProtection="1">
      <alignment horizontal="center"/>
    </xf>
    <xf numFmtId="0" fontId="67" fillId="23" borderId="37" xfId="1" applyFont="1" applyFill="1" applyBorder="1" applyAlignment="1" applyProtection="1">
      <alignment horizontal="center"/>
    </xf>
    <xf numFmtId="0" fontId="67" fillId="23" borderId="41" xfId="1" applyFont="1" applyFill="1" applyBorder="1" applyAlignment="1" applyProtection="1">
      <alignment horizontal="center"/>
    </xf>
    <xf numFmtId="0" fontId="67" fillId="23" borderId="0" xfId="1" applyFont="1" applyFill="1" applyBorder="1" applyAlignment="1" applyProtection="1">
      <alignment horizontal="center"/>
    </xf>
    <xf numFmtId="0" fontId="67" fillId="24" borderId="41" xfId="1" applyFont="1" applyFill="1" applyBorder="1" applyAlignment="1" applyProtection="1">
      <alignment horizontal="center"/>
    </xf>
    <xf numFmtId="0" fontId="67" fillId="24" borderId="0" xfId="1" applyFont="1" applyFill="1" applyBorder="1" applyAlignment="1" applyProtection="1">
      <alignment horizontal="center"/>
    </xf>
    <xf numFmtId="0" fontId="67" fillId="25" borderId="41" xfId="1" applyFont="1" applyFill="1" applyBorder="1" applyAlignment="1" applyProtection="1">
      <alignment horizontal="center"/>
    </xf>
    <xf numFmtId="0" fontId="67" fillId="25" borderId="0" xfId="1" applyFont="1" applyFill="1" applyBorder="1" applyAlignment="1" applyProtection="1">
      <alignment horizontal="center"/>
    </xf>
    <xf numFmtId="0" fontId="67" fillId="25" borderId="35" xfId="1" applyFont="1" applyFill="1" applyBorder="1" applyAlignment="1" applyProtection="1">
      <alignment horizontal="center"/>
    </xf>
    <xf numFmtId="0" fontId="67" fillId="25" borderId="36" xfId="1" applyFont="1" applyFill="1" applyBorder="1" applyAlignment="1" applyProtection="1">
      <alignment horizontal="center"/>
    </xf>
    <xf numFmtId="0" fontId="67" fillId="25" borderId="60" xfId="1" applyFont="1" applyFill="1" applyBorder="1" applyAlignment="1" applyProtection="1">
      <alignment horizontal="center"/>
    </xf>
    <xf numFmtId="0" fontId="67" fillId="25" borderId="56" xfId="1" applyFont="1" applyFill="1" applyBorder="1" applyAlignment="1" applyProtection="1">
      <alignment horizontal="center"/>
    </xf>
    <xf numFmtId="0" fontId="75" fillId="26" borderId="0" xfId="1" applyFont="1" applyFill="1" applyProtection="1"/>
    <xf numFmtId="0" fontId="65" fillId="26" borderId="0" xfId="1" applyFont="1" applyFill="1" applyAlignment="1" applyProtection="1">
      <alignment horizontal="center"/>
    </xf>
    <xf numFmtId="0" fontId="0" fillId="27" borderId="0" xfId="0" applyFont="1" applyFill="1" applyProtection="1"/>
    <xf numFmtId="0" fontId="71" fillId="27" borderId="0" xfId="0" applyFont="1" applyFill="1" applyProtection="1"/>
    <xf numFmtId="0" fontId="67" fillId="10" borderId="0" xfId="1" applyFont="1" applyFill="1" applyAlignment="1" applyProtection="1">
      <alignment horizontal="center"/>
    </xf>
    <xf numFmtId="0" fontId="65" fillId="10" borderId="0" xfId="1" applyFont="1" applyFill="1" applyAlignment="1" applyProtection="1">
      <alignment horizontal="center"/>
      <protection locked="0"/>
    </xf>
    <xf numFmtId="0" fontId="62" fillId="23" borderId="46" xfId="0" applyFont="1" applyFill="1" applyBorder="1" applyProtection="1"/>
    <xf numFmtId="0" fontId="0" fillId="23" borderId="47" xfId="0" applyFill="1" applyBorder="1" applyProtection="1"/>
    <xf numFmtId="0" fontId="62" fillId="23" borderId="22" xfId="0" applyFont="1" applyFill="1" applyBorder="1" applyProtection="1"/>
    <xf numFmtId="0" fontId="0" fillId="23" borderId="23" xfId="0" applyFill="1" applyBorder="1" applyProtection="1"/>
    <xf numFmtId="0" fontId="62" fillId="23" borderId="48" xfId="0" applyFont="1" applyFill="1" applyBorder="1" applyProtection="1"/>
    <xf numFmtId="0" fontId="0" fillId="23" borderId="25" xfId="0" applyFill="1" applyBorder="1" applyProtection="1"/>
    <xf numFmtId="0" fontId="67" fillId="23" borderId="49" xfId="1" applyFont="1" applyFill="1" applyBorder="1" applyAlignment="1" applyProtection="1">
      <alignment horizontal="center"/>
    </xf>
    <xf numFmtId="0" fontId="0" fillId="23" borderId="49" xfId="0" applyFill="1" applyBorder="1" applyProtection="1"/>
    <xf numFmtId="0" fontId="0" fillId="23" borderId="50" xfId="0" applyFill="1" applyBorder="1" applyProtection="1"/>
    <xf numFmtId="0" fontId="0" fillId="23" borderId="61" xfId="0" applyFill="1" applyBorder="1" applyProtection="1"/>
    <xf numFmtId="0" fontId="0" fillId="23" borderId="51" xfId="0" applyFill="1" applyBorder="1" applyProtection="1"/>
    <xf numFmtId="0" fontId="67" fillId="25" borderId="49" xfId="1" applyFont="1" applyFill="1" applyBorder="1" applyAlignment="1" applyProtection="1">
      <alignment horizontal="center"/>
    </xf>
    <xf numFmtId="0" fontId="0" fillId="25" borderId="49" xfId="0" applyFill="1" applyBorder="1" applyProtection="1"/>
    <xf numFmtId="0" fontId="0" fillId="25" borderId="50" xfId="0" applyFill="1" applyBorder="1" applyProtection="1"/>
    <xf numFmtId="0" fontId="0" fillId="25" borderId="61" xfId="0" applyFill="1" applyBorder="1" applyProtection="1"/>
    <xf numFmtId="0" fontId="0" fillId="25" borderId="51" xfId="0" applyFill="1" applyBorder="1" applyProtection="1"/>
    <xf numFmtId="0" fontId="62" fillId="25" borderId="46" xfId="0" applyFont="1" applyFill="1" applyBorder="1" applyProtection="1"/>
    <xf numFmtId="0" fontId="62" fillId="25" borderId="22" xfId="0" applyFont="1" applyFill="1" applyBorder="1" applyProtection="1"/>
    <xf numFmtId="0" fontId="62" fillId="25" borderId="48" xfId="0" applyFont="1" applyFill="1" applyBorder="1" applyProtection="1"/>
    <xf numFmtId="0" fontId="67" fillId="24" borderId="49" xfId="1" applyFont="1" applyFill="1" applyBorder="1" applyAlignment="1" applyProtection="1">
      <alignment horizontal="center"/>
    </xf>
    <xf numFmtId="0" fontId="0" fillId="24" borderId="49" xfId="0" applyFill="1" applyBorder="1" applyProtection="1"/>
    <xf numFmtId="0" fontId="0" fillId="24" borderId="50" xfId="0" applyFill="1" applyBorder="1" applyProtection="1"/>
    <xf numFmtId="0" fontId="0" fillId="24" borderId="61" xfId="0" applyFill="1" applyBorder="1" applyProtection="1"/>
    <xf numFmtId="0" fontId="0" fillId="24" borderId="51" xfId="0" applyFill="1" applyBorder="1" applyProtection="1"/>
    <xf numFmtId="0" fontId="62" fillId="24" borderId="46" xfId="0" applyFont="1" applyFill="1" applyBorder="1" applyProtection="1"/>
    <xf numFmtId="0" fontId="62" fillId="24" borderId="22" xfId="0" applyFont="1" applyFill="1" applyBorder="1" applyProtection="1"/>
    <xf numFmtId="0" fontId="62" fillId="24" borderId="48" xfId="0" applyFont="1" applyFill="1" applyBorder="1" applyProtection="1"/>
    <xf numFmtId="0" fontId="0" fillId="24" borderId="47" xfId="0" applyFill="1" applyBorder="1" applyProtection="1"/>
    <xf numFmtId="0" fontId="0" fillId="24" borderId="23" xfId="0" applyFill="1" applyBorder="1" applyProtection="1"/>
    <xf numFmtId="0" fontId="0" fillId="24" borderId="25" xfId="0" applyFill="1" applyBorder="1" applyProtection="1"/>
    <xf numFmtId="0" fontId="0" fillId="25" borderId="47" xfId="0" applyFill="1" applyBorder="1" applyProtection="1"/>
    <xf numFmtId="0" fontId="0" fillId="25" borderId="23" xfId="0" applyFill="1" applyBorder="1" applyProtection="1"/>
    <xf numFmtId="0" fontId="0" fillId="25" borderId="25" xfId="0" applyFill="1" applyBorder="1" applyProtection="1"/>
    <xf numFmtId="14" fontId="65" fillId="21" borderId="0" xfId="1" quotePrefix="1" applyNumberFormat="1" applyFont="1" applyFill="1" applyAlignment="1" applyProtection="1">
      <alignment horizontal="center"/>
      <protection locked="0"/>
    </xf>
    <xf numFmtId="0" fontId="65" fillId="21" borderId="0" xfId="1" quotePrefix="1" applyFont="1" applyFill="1" applyAlignment="1" applyProtection="1">
      <alignment horizontal="center"/>
      <protection locked="0"/>
    </xf>
    <xf numFmtId="0" fontId="62" fillId="22" borderId="62" xfId="0" applyFont="1" applyFill="1" applyBorder="1" applyAlignment="1">
      <alignment horizontal="center" vertical="center" wrapText="1"/>
    </xf>
    <xf numFmtId="0" fontId="62" fillId="22" borderId="58" xfId="0" applyFont="1" applyFill="1" applyBorder="1" applyAlignment="1">
      <alignment horizontal="center" vertical="center"/>
    </xf>
    <xf numFmtId="0" fontId="70" fillId="10" borderId="0" xfId="0" applyFont="1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62" fillId="22" borderId="62" xfId="0" applyFont="1" applyFill="1" applyBorder="1" applyAlignment="1">
      <alignment horizontal="center" vertical="center"/>
    </xf>
    <xf numFmtId="0" fontId="62" fillId="21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70" fillId="21" borderId="0" xfId="0" applyFont="1" applyFill="1" applyAlignment="1">
      <alignment horizontal="center"/>
    </xf>
    <xf numFmtId="0" fontId="0" fillId="22" borderId="0" xfId="0" applyFill="1" applyAlignment="1" applyProtection="1">
      <alignment horizontal="center"/>
      <protection locked="0"/>
    </xf>
    <xf numFmtId="0" fontId="76" fillId="10" borderId="0" xfId="0" applyFont="1" applyFill="1" applyAlignment="1">
      <alignment horizontal="center"/>
    </xf>
    <xf numFmtId="0" fontId="61" fillId="10" borderId="0" xfId="0" applyFont="1" applyFill="1" applyAlignment="1">
      <alignment horizontal="center"/>
    </xf>
    <xf numFmtId="0" fontId="73" fillId="12" borderId="0" xfId="0" applyFont="1" applyFill="1" applyAlignment="1">
      <alignment horizontal="center" wrapText="1"/>
    </xf>
    <xf numFmtId="0" fontId="77" fillId="27" borderId="46" xfId="0" applyFont="1" applyFill="1" applyBorder="1" applyAlignment="1" applyProtection="1">
      <alignment horizontal="center" vertical="center" wrapText="1"/>
    </xf>
    <xf numFmtId="0" fontId="77" fillId="27" borderId="16" xfId="0" applyFont="1" applyFill="1" applyBorder="1" applyAlignment="1" applyProtection="1">
      <alignment horizontal="center" vertical="center" wrapText="1"/>
    </xf>
    <xf numFmtId="0" fontId="77" fillId="27" borderId="47" xfId="0" applyFont="1" applyFill="1" applyBorder="1" applyAlignment="1" applyProtection="1">
      <alignment horizontal="center" vertical="center" wrapText="1"/>
    </xf>
    <xf numFmtId="0" fontId="77" fillId="27" borderId="22" xfId="0" applyFont="1" applyFill="1" applyBorder="1" applyAlignment="1" applyProtection="1">
      <alignment horizontal="center" vertical="center" wrapText="1"/>
    </xf>
    <xf numFmtId="0" fontId="77" fillId="27" borderId="0" xfId="0" applyFont="1" applyFill="1" applyBorder="1" applyAlignment="1" applyProtection="1">
      <alignment horizontal="center" vertical="center" wrapText="1"/>
    </xf>
    <xf numFmtId="0" fontId="77" fillId="27" borderId="23" xfId="0" applyFont="1" applyFill="1" applyBorder="1" applyAlignment="1" applyProtection="1">
      <alignment horizontal="center" vertical="center" wrapText="1"/>
    </xf>
    <xf numFmtId="0" fontId="77" fillId="27" borderId="48" xfId="0" applyFont="1" applyFill="1" applyBorder="1" applyAlignment="1" applyProtection="1">
      <alignment horizontal="center" vertical="center" wrapText="1"/>
    </xf>
    <xf numFmtId="0" fontId="77" fillId="27" borderId="24" xfId="0" applyFont="1" applyFill="1" applyBorder="1" applyAlignment="1" applyProtection="1">
      <alignment horizontal="center" vertical="center" wrapText="1"/>
    </xf>
    <xf numFmtId="0" fontId="77" fillId="27" borderId="25" xfId="0" applyFont="1" applyFill="1" applyBorder="1" applyAlignment="1" applyProtection="1">
      <alignment horizontal="center" vertical="center" wrapText="1"/>
    </xf>
    <xf numFmtId="0" fontId="71" fillId="27" borderId="0" xfId="0" applyFont="1" applyFill="1" applyAlignment="1" applyProtection="1">
      <alignment horizontal="left"/>
    </xf>
    <xf numFmtId="0" fontId="78" fillId="10" borderId="0" xfId="0" applyFont="1" applyFill="1" applyAlignment="1" applyProtection="1">
      <alignment horizontal="left"/>
    </xf>
    <xf numFmtId="0" fontId="78" fillId="21" borderId="62" xfId="0" applyFont="1" applyFill="1" applyBorder="1" applyAlignment="1" applyProtection="1">
      <alignment horizontal="left" vertical="center"/>
    </xf>
    <xf numFmtId="0" fontId="78" fillId="21" borderId="58" xfId="0" applyFont="1" applyFill="1" applyBorder="1" applyAlignment="1" applyProtection="1">
      <alignment horizontal="left" vertical="center"/>
    </xf>
    <xf numFmtId="0" fontId="5" fillId="9" borderId="40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9" fillId="0" borderId="6" xfId="7" applyFont="1" applyBorder="1" applyAlignment="1">
      <alignment horizontal="center"/>
    </xf>
    <xf numFmtId="0" fontId="9" fillId="0" borderId="8" xfId="7" applyFont="1" applyBorder="1" applyAlignment="1">
      <alignment horizontal="center"/>
    </xf>
    <xf numFmtId="0" fontId="9" fillId="0" borderId="7" xfId="7" applyFont="1" applyBorder="1" applyAlignment="1">
      <alignment horizontal="center"/>
    </xf>
    <xf numFmtId="0" fontId="79" fillId="26" borderId="46" xfId="0" applyFont="1" applyFill="1" applyBorder="1" applyAlignment="1" applyProtection="1">
      <alignment horizontal="center" vertical="center" textRotation="90"/>
    </xf>
    <xf numFmtId="0" fontId="79" fillId="26" borderId="22" xfId="0" applyFont="1" applyFill="1" applyBorder="1" applyAlignment="1" applyProtection="1">
      <alignment horizontal="center" vertical="center" textRotation="90"/>
    </xf>
    <xf numFmtId="0" fontId="79" fillId="26" borderId="48" xfId="0" applyFont="1" applyFill="1" applyBorder="1" applyAlignment="1" applyProtection="1">
      <alignment horizontal="center" vertical="center" textRotation="90"/>
    </xf>
    <xf numFmtId="0" fontId="79" fillId="26" borderId="49" xfId="0" applyFont="1" applyFill="1" applyBorder="1" applyAlignment="1" applyProtection="1">
      <alignment horizontal="center" vertical="center" textRotation="90"/>
    </xf>
    <xf numFmtId="0" fontId="79" fillId="26" borderId="50" xfId="0" applyFont="1" applyFill="1" applyBorder="1" applyAlignment="1" applyProtection="1">
      <alignment horizontal="center" vertical="center" textRotation="90"/>
    </xf>
    <xf numFmtId="0" fontId="79" fillId="26" borderId="51" xfId="0" applyFont="1" applyFill="1" applyBorder="1" applyAlignment="1" applyProtection="1">
      <alignment horizontal="center" vertical="center" textRotation="90"/>
    </xf>
    <xf numFmtId="0" fontId="80" fillId="0" borderId="0" xfId="0" applyFont="1" applyAlignment="1">
      <alignment horizontal="center" vertical="center"/>
    </xf>
    <xf numFmtId="0" fontId="3" fillId="10" borderId="46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47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2 6" xfId="6"/>
    <cellStyle name="Normal 3" xfId="7"/>
    <cellStyle name="Normal 3 2" xfId="8"/>
    <cellStyle name="Normal 3 3" xfId="9"/>
    <cellStyle name="Normal 3 4" xfId="10"/>
    <cellStyle name="Normal 3 5" xfId="11"/>
    <cellStyle name="Normal 3 6" xfId="12"/>
  </cellStyles>
  <dxfs count="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0</xdr:row>
      <xdr:rowOff>548640</xdr:rowOff>
    </xdr:to>
    <xdr:pic>
      <xdr:nvPicPr>
        <xdr:cNvPr id="1044" name="Image 2" descr="EURLblanc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06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2068" name="Image 5" descr="EURLblan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7188" name="Image 5" descr="EURLblanc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4116" name="Image 5" descr="EURLblanc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739140</xdr:colOff>
      <xdr:row>0</xdr:row>
      <xdr:rowOff>480060</xdr:rowOff>
    </xdr:to>
    <xdr:pic>
      <xdr:nvPicPr>
        <xdr:cNvPr id="28692" name="Image 5" descr="EURLblanc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3258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workbookViewId="0">
      <selection activeCell="G26" sqref="G26"/>
    </sheetView>
  </sheetViews>
  <sheetFormatPr baseColWidth="10" defaultColWidth="11.44140625" defaultRowHeight="14.4" x14ac:dyDescent="0.3"/>
  <cols>
    <col min="1" max="2" width="10.88671875" customWidth="1"/>
    <col min="3" max="4" width="11.44140625" style="331"/>
    <col min="5" max="10" width="11.44140625" style="329"/>
    <col min="11" max="11" width="1" style="329" customWidth="1"/>
    <col min="12" max="12" width="1.109375" style="329" customWidth="1"/>
    <col min="13" max="13" width="11.44140625" style="329"/>
    <col min="14" max="16384" width="11.44140625" style="333"/>
  </cols>
  <sheetData>
    <row r="1" spans="1:13" ht="81.75" customHeight="1" x14ac:dyDescent="0.3">
      <c r="A1" s="329"/>
      <c r="B1" s="329"/>
      <c r="C1" s="408" t="s">
        <v>253</v>
      </c>
      <c r="D1" s="408"/>
      <c r="E1" s="408"/>
      <c r="F1" s="408"/>
      <c r="G1" s="408"/>
      <c r="H1" s="408"/>
      <c r="I1" s="408"/>
      <c r="J1" s="408"/>
      <c r="K1" s="330"/>
    </row>
    <row r="2" spans="1:13" ht="38.25" customHeight="1" x14ac:dyDescent="0.4">
      <c r="A2" s="329"/>
      <c r="B2" s="329"/>
      <c r="C2" s="418" t="s">
        <v>250</v>
      </c>
      <c r="D2" s="418"/>
      <c r="E2" s="418"/>
      <c r="F2" s="418"/>
      <c r="G2" s="418"/>
      <c r="H2" s="418"/>
      <c r="I2" s="418"/>
      <c r="J2" s="341"/>
    </row>
    <row r="3" spans="1:13" x14ac:dyDescent="0.3">
      <c r="A3" s="410" t="s">
        <v>222</v>
      </c>
      <c r="B3" s="410"/>
      <c r="C3" s="414" t="s">
        <v>223</v>
      </c>
      <c r="D3" s="414"/>
    </row>
    <row r="4" spans="1:13" x14ac:dyDescent="0.3">
      <c r="A4" s="411" t="s">
        <v>247</v>
      </c>
      <c r="B4" s="411"/>
      <c r="C4" s="415"/>
      <c r="D4" s="415"/>
      <c r="E4" s="416" t="s">
        <v>230</v>
      </c>
    </row>
    <row r="5" spans="1:13" ht="15.6" x14ac:dyDescent="0.3">
      <c r="A5" s="412" t="s">
        <v>248</v>
      </c>
      <c r="B5" s="412"/>
      <c r="C5" s="415"/>
      <c r="D5" s="415"/>
      <c r="E5" s="417"/>
      <c r="F5" s="339" t="s">
        <v>231</v>
      </c>
    </row>
    <row r="6" spans="1:13" x14ac:dyDescent="0.3">
      <c r="A6" s="413" t="s">
        <v>249</v>
      </c>
      <c r="B6" s="413"/>
      <c r="C6" s="415"/>
      <c r="D6" s="415"/>
      <c r="E6" s="417"/>
    </row>
    <row r="7" spans="1:13" x14ac:dyDescent="0.3">
      <c r="A7" s="329"/>
      <c r="B7" s="329"/>
      <c r="C7" s="329"/>
      <c r="D7" s="329"/>
    </row>
    <row r="8" spans="1:13" ht="15" thickBot="1" x14ac:dyDescent="0.35">
      <c r="A8" s="329"/>
      <c r="B8" s="329"/>
      <c r="C8" s="329"/>
      <c r="D8" s="329"/>
    </row>
    <row r="9" spans="1:13" ht="33.6" thickTop="1" thickBot="1" x14ac:dyDescent="0.35">
      <c r="A9" s="409" t="s">
        <v>221</v>
      </c>
      <c r="B9" s="406"/>
      <c r="C9" s="349" t="e">
        <f>'Cut-off 15 copies'!AD113</f>
        <v>#DIV/0!</v>
      </c>
      <c r="D9" s="350" t="s">
        <v>225</v>
      </c>
      <c r="E9" s="340" t="s">
        <v>232</v>
      </c>
      <c r="F9" s="407" t="s">
        <v>233</v>
      </c>
      <c r="G9" s="407"/>
      <c r="H9" s="407"/>
      <c r="I9" s="407"/>
      <c r="J9" s="407"/>
    </row>
    <row r="10" spans="1:13" ht="15.6" thickTop="1" thickBot="1" x14ac:dyDescent="0.35">
      <c r="A10" s="329"/>
      <c r="B10" s="329"/>
      <c r="C10" s="329"/>
      <c r="D10" s="329"/>
    </row>
    <row r="11" spans="1:13" ht="39.9" customHeight="1" thickTop="1" thickBot="1" x14ac:dyDescent="0.35">
      <c r="A11" s="405" t="s">
        <v>239</v>
      </c>
      <c r="B11" s="406"/>
      <c r="C11" s="351" t="e">
        <f>'Nbre copies cut-off 15 copies '!H144</f>
        <v>#NUM!</v>
      </c>
      <c r="D11" s="350" t="s">
        <v>240</v>
      </c>
      <c r="E11" s="344" t="s">
        <v>241</v>
      </c>
      <c r="F11" s="407" t="s">
        <v>242</v>
      </c>
      <c r="G11" s="407"/>
      <c r="H11" s="407"/>
      <c r="I11" s="407"/>
    </row>
    <row r="12" spans="1:13" ht="15.6" thickTop="1" thickBot="1" x14ac:dyDescent="0.35">
      <c r="A12" s="329"/>
      <c r="B12" s="329"/>
      <c r="C12" s="329"/>
      <c r="D12" s="329"/>
    </row>
    <row r="13" spans="1:13" ht="15.6" customHeight="1" x14ac:dyDescent="0.3">
      <c r="A13" s="447" t="s">
        <v>257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9"/>
    </row>
    <row r="14" spans="1:13" ht="15" customHeight="1" x14ac:dyDescent="0.3">
      <c r="A14" s="450" t="s">
        <v>258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2"/>
    </row>
    <row r="15" spans="1:13" ht="15" customHeight="1" thickBot="1" x14ac:dyDescent="0.35">
      <c r="A15" s="453" t="s">
        <v>259</v>
      </c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5"/>
    </row>
    <row r="16" spans="1:13" x14ac:dyDescent="0.3">
      <c r="A16" s="446"/>
      <c r="B16" s="329"/>
      <c r="C16" s="329"/>
      <c r="D16" s="329"/>
      <c r="G16" s="329" t="s">
        <v>254</v>
      </c>
    </row>
    <row r="17" spans="1:13" x14ac:dyDescent="0.3">
      <c r="A17" s="329"/>
      <c r="B17" s="329"/>
      <c r="C17" s="329"/>
      <c r="D17" s="329"/>
      <c r="G17" s="329" t="s">
        <v>255</v>
      </c>
    </row>
    <row r="18" spans="1:13" x14ac:dyDescent="0.3">
      <c r="A18" s="329"/>
      <c r="B18" s="329"/>
      <c r="C18" s="329"/>
      <c r="D18" s="329"/>
      <c r="G18" s="329" t="s">
        <v>256</v>
      </c>
    </row>
    <row r="19" spans="1:13" x14ac:dyDescent="0.3">
      <c r="A19" s="329"/>
      <c r="B19" s="329"/>
      <c r="C19" s="329"/>
      <c r="D19" s="329"/>
    </row>
    <row r="20" spans="1:13" x14ac:dyDescent="0.3">
      <c r="A20" s="329"/>
      <c r="B20" s="329"/>
      <c r="C20" s="329"/>
      <c r="D20" s="329"/>
    </row>
    <row r="21" spans="1:13" x14ac:dyDescent="0.3">
      <c r="A21" s="329"/>
      <c r="B21" s="329"/>
      <c r="C21" s="329"/>
      <c r="D21" s="329"/>
    </row>
    <row r="22" spans="1:13" x14ac:dyDescent="0.3">
      <c r="A22" s="329"/>
      <c r="B22" s="329"/>
      <c r="C22" s="329"/>
      <c r="D22" s="329"/>
    </row>
    <row r="23" spans="1:13" x14ac:dyDescent="0.3">
      <c r="A23" s="329"/>
      <c r="B23" s="329"/>
      <c r="C23" s="329"/>
      <c r="D23" s="329"/>
    </row>
    <row r="24" spans="1:13" x14ac:dyDescent="0.3">
      <c r="A24" s="329"/>
      <c r="B24" s="329"/>
      <c r="C24" s="329"/>
      <c r="D24" s="329"/>
    </row>
    <row r="25" spans="1:13" x14ac:dyDescent="0.3">
      <c r="A25" s="329"/>
      <c r="B25" s="329"/>
      <c r="C25" s="329"/>
      <c r="D25" s="329"/>
    </row>
    <row r="26" spans="1:13" x14ac:dyDescent="0.3">
      <c r="A26" s="329"/>
      <c r="B26" s="329"/>
      <c r="C26" s="329"/>
      <c r="D26" s="329"/>
    </row>
    <row r="27" spans="1:13" x14ac:dyDescent="0.3">
      <c r="A27" s="333"/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</row>
    <row r="28" spans="1:13" x14ac:dyDescent="0.3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</row>
    <row r="29" spans="1:13" x14ac:dyDescent="0.3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13" x14ac:dyDescent="0.3">
      <c r="A30" s="333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</row>
    <row r="31" spans="1:13" x14ac:dyDescent="0.3">
      <c r="A31" s="333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</row>
    <row r="32" spans="1:13" x14ac:dyDescent="0.3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</row>
    <row r="33" spans="1:13" x14ac:dyDescent="0.3">
      <c r="A33" s="333"/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</row>
    <row r="34" spans="1:13" x14ac:dyDescent="0.3">
      <c r="A34" s="333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</row>
    <row r="35" spans="1:13" x14ac:dyDescent="0.3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</row>
    <row r="36" spans="1:13" x14ac:dyDescent="0.3">
      <c r="A36" s="333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</row>
    <row r="37" spans="1:13" x14ac:dyDescent="0.3">
      <c r="A37" s="333"/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</row>
    <row r="38" spans="1:13" x14ac:dyDescent="0.3">
      <c r="A38" s="333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</row>
    <row r="39" spans="1:13" x14ac:dyDescent="0.3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</row>
    <row r="40" spans="1:13" x14ac:dyDescent="0.3">
      <c r="A40" s="333"/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</row>
    <row r="41" spans="1:13" x14ac:dyDescent="0.3">
      <c r="A41" s="333"/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</row>
    <row r="42" spans="1:13" x14ac:dyDescent="0.3">
      <c r="A42" s="333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</row>
    <row r="43" spans="1:13" x14ac:dyDescent="0.3">
      <c r="A43" s="333"/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</row>
    <row r="44" spans="1:13" x14ac:dyDescent="0.3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3" x14ac:dyDescent="0.3">
      <c r="A45" s="333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</row>
    <row r="46" spans="1:13" x14ac:dyDescent="0.3">
      <c r="A46" s="333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3" x14ac:dyDescent="0.3">
      <c r="A47" s="333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</row>
    <row r="48" spans="1:13" x14ac:dyDescent="0.3">
      <c r="A48" s="333"/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</row>
    <row r="49" spans="1:13" x14ac:dyDescent="0.3">
      <c r="A49" s="333"/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</row>
    <row r="50" spans="1:13" x14ac:dyDescent="0.3">
      <c r="A50" s="333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</row>
    <row r="51" spans="1:13" x14ac:dyDescent="0.3">
      <c r="A51" s="333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</row>
    <row r="52" spans="1:13" x14ac:dyDescent="0.3">
      <c r="A52" s="333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</row>
    <row r="53" spans="1:13" x14ac:dyDescent="0.3">
      <c r="A53" s="333"/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</row>
    <row r="54" spans="1:13" x14ac:dyDescent="0.3">
      <c r="A54" s="333"/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</row>
    <row r="55" spans="1:13" x14ac:dyDescent="0.3">
      <c r="A55" s="333"/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</row>
    <row r="56" spans="1:13" x14ac:dyDescent="0.3">
      <c r="A56" s="333"/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</row>
    <row r="57" spans="1:13" x14ac:dyDescent="0.3">
      <c r="A57" s="333"/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</row>
    <row r="58" spans="1:13" x14ac:dyDescent="0.3">
      <c r="A58" s="333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</row>
    <row r="59" spans="1:13" x14ac:dyDescent="0.3">
      <c r="A59" s="333"/>
      <c r="B59" s="333"/>
      <c r="C59" s="333"/>
      <c r="D59" s="333"/>
      <c r="E59" s="333"/>
      <c r="F59" s="333"/>
      <c r="G59" s="333"/>
      <c r="H59" s="333"/>
      <c r="I59" s="333"/>
      <c r="J59" s="333"/>
      <c r="K59" s="333"/>
      <c r="L59" s="333"/>
      <c r="M59" s="333"/>
    </row>
    <row r="60" spans="1:13" x14ac:dyDescent="0.3">
      <c r="A60" s="333"/>
      <c r="B60" s="333"/>
      <c r="C60" s="333"/>
      <c r="D60" s="333"/>
      <c r="E60" s="333"/>
      <c r="F60" s="333"/>
      <c r="G60" s="333"/>
      <c r="H60" s="333"/>
      <c r="I60" s="333"/>
      <c r="J60" s="333"/>
      <c r="K60" s="333"/>
      <c r="L60" s="333"/>
      <c r="M60" s="333"/>
    </row>
    <row r="61" spans="1:13" x14ac:dyDescent="0.3">
      <c r="A61" s="333"/>
      <c r="B61" s="333"/>
      <c r="C61" s="333"/>
      <c r="D61" s="333"/>
      <c r="E61" s="333"/>
      <c r="F61" s="333"/>
      <c r="G61" s="333"/>
      <c r="H61" s="333"/>
      <c r="I61" s="333"/>
      <c r="J61" s="333"/>
      <c r="K61" s="333"/>
      <c r="L61" s="333"/>
      <c r="M61" s="333"/>
    </row>
    <row r="62" spans="1:13" x14ac:dyDescent="0.3">
      <c r="A62" s="333"/>
      <c r="B62" s="333"/>
      <c r="C62" s="333"/>
      <c r="D62" s="333"/>
      <c r="E62" s="333"/>
      <c r="F62" s="333"/>
      <c r="G62" s="333"/>
      <c r="H62" s="333"/>
      <c r="I62" s="333"/>
      <c r="J62" s="333"/>
      <c r="K62" s="333"/>
      <c r="L62" s="333"/>
      <c r="M62" s="333"/>
    </row>
    <row r="63" spans="1:13" x14ac:dyDescent="0.3">
      <c r="A63" s="333"/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</row>
    <row r="64" spans="1:13" x14ac:dyDescent="0.3">
      <c r="A64" s="333"/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</row>
    <row r="65" spans="1:13" x14ac:dyDescent="0.3">
      <c r="A65" s="333"/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</row>
    <row r="66" spans="1:13" x14ac:dyDescent="0.3">
      <c r="A66" s="333"/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</row>
    <row r="67" spans="1:13" x14ac:dyDescent="0.3">
      <c r="A67" s="333"/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</row>
    <row r="68" spans="1:13" x14ac:dyDescent="0.3">
      <c r="A68" s="333"/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</row>
    <row r="69" spans="1:13" x14ac:dyDescent="0.3">
      <c r="A69" s="333"/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</row>
    <row r="70" spans="1:13" x14ac:dyDescent="0.3">
      <c r="A70" s="333"/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</row>
    <row r="71" spans="1:13" x14ac:dyDescent="0.3">
      <c r="A71" s="333"/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</row>
    <row r="72" spans="1:13" x14ac:dyDescent="0.3">
      <c r="A72" s="333"/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</row>
    <row r="73" spans="1:13" x14ac:dyDescent="0.3">
      <c r="A73" s="333"/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</row>
    <row r="74" spans="1:13" x14ac:dyDescent="0.3">
      <c r="A74" s="333"/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</row>
    <row r="75" spans="1:13" x14ac:dyDescent="0.3">
      <c r="A75" s="333"/>
      <c r="B75" s="333"/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</row>
    <row r="76" spans="1:13" x14ac:dyDescent="0.3">
      <c r="A76" s="333"/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</row>
    <row r="77" spans="1:13" x14ac:dyDescent="0.3">
      <c r="A77" s="333"/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</row>
    <row r="78" spans="1:13" x14ac:dyDescent="0.3">
      <c r="A78" s="333"/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</row>
    <row r="79" spans="1:13" x14ac:dyDescent="0.3">
      <c r="A79" s="333"/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</row>
    <row r="80" spans="1:13" x14ac:dyDescent="0.3">
      <c r="A80" s="333"/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</row>
    <row r="81" spans="1:13" x14ac:dyDescent="0.3">
      <c r="A81" s="333"/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</row>
    <row r="82" spans="1:13" x14ac:dyDescent="0.3">
      <c r="A82" s="333"/>
      <c r="B82" s="333"/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</row>
  </sheetData>
  <sheetProtection algorithmName="SHA-512" hashValue="DYI67SLUfUP2MXrdqUpQpG5nX8LgKo/zzHIMJxDN4cwVlLwiTctz93xAEuSrI1pR8TylmX4yHkKLAiJmw0w8og==" saltValue="/3L0VfgWEKBTuZ+ngBBEJA==" spinCount="100000" sheet="1"/>
  <protectedRanges>
    <protectedRange password="DCE2" sqref="C4:D6" name="Plage1"/>
  </protectedRanges>
  <mergeCells count="18">
    <mergeCell ref="A13:M13"/>
    <mergeCell ref="A14:M14"/>
    <mergeCell ref="A15:M15"/>
    <mergeCell ref="A11:B11"/>
    <mergeCell ref="F11:I11"/>
    <mergeCell ref="C1:J1"/>
    <mergeCell ref="A9:B9"/>
    <mergeCell ref="A3:B3"/>
    <mergeCell ref="A4:B4"/>
    <mergeCell ref="A5:B5"/>
    <mergeCell ref="A6:B6"/>
    <mergeCell ref="C3:D3"/>
    <mergeCell ref="C4:D4"/>
    <mergeCell ref="C5:D5"/>
    <mergeCell ref="C6:D6"/>
    <mergeCell ref="E4:E6"/>
    <mergeCell ref="F9:J9"/>
    <mergeCell ref="C2:I2"/>
  </mergeCells>
  <pageMargins left="0.7" right="0.7" top="0.75" bottom="0.75" header="0.3" footer="0.3"/>
  <pageSetup paperSize="9" orientation="landscape" r:id="rId1"/>
  <ignoredErrors>
    <ignoredError sqref="C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7"/>
  <sheetViews>
    <sheetView zoomScaleNormal="100" workbookViewId="0">
      <selection activeCell="K1" sqref="K1:K1048576"/>
    </sheetView>
  </sheetViews>
  <sheetFormatPr baseColWidth="10" defaultColWidth="11.44140625" defaultRowHeight="15.6" x14ac:dyDescent="0.3"/>
  <cols>
    <col min="1" max="1" width="8.88671875" style="313" customWidth="1"/>
    <col min="2" max="2" width="11.44140625" style="321" customWidth="1"/>
    <col min="3" max="3" width="11.44140625" style="322" customWidth="1"/>
    <col min="4" max="4" width="1.33203125" style="313" customWidth="1"/>
    <col min="5" max="5" width="8.88671875" style="313" customWidth="1"/>
    <col min="6" max="8" width="11.44140625" style="313"/>
    <col min="9" max="9" width="22.88671875" style="313" customWidth="1"/>
    <col min="10" max="10" width="10.88671875" style="313" customWidth="1"/>
    <col min="11" max="11" width="8.88671875" style="313" customWidth="1"/>
    <col min="12" max="12" width="1.109375" style="313" customWidth="1"/>
    <col min="13" max="13" width="16.6640625" style="313" customWidth="1"/>
    <col min="14" max="16384" width="11.44140625" style="313"/>
  </cols>
  <sheetData>
    <row r="1" spans="1:255" s="329" customFormat="1" ht="96" customHeight="1" x14ac:dyDescent="0.3">
      <c r="C1" s="408" t="s">
        <v>253</v>
      </c>
      <c r="D1" s="408"/>
      <c r="E1" s="408"/>
      <c r="F1" s="408"/>
      <c r="G1" s="408"/>
      <c r="H1" s="408"/>
      <c r="I1" s="408"/>
      <c r="J1" s="408"/>
      <c r="K1" s="330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  <c r="IK1" s="333"/>
      <c r="IL1" s="333"/>
      <c r="IM1" s="333"/>
      <c r="IN1" s="333"/>
      <c r="IO1" s="333"/>
      <c r="IP1" s="333"/>
      <c r="IQ1" s="333"/>
      <c r="IR1" s="333"/>
      <c r="IS1" s="333"/>
      <c r="IT1" s="333"/>
      <c r="IU1" s="333"/>
    </row>
    <row r="2" spans="1:255" s="305" customFormat="1" ht="26.4" thickBot="1" x14ac:dyDescent="0.55000000000000004">
      <c r="A2" s="364" t="s">
        <v>0</v>
      </c>
      <c r="B2" s="365"/>
      <c r="C2" s="308"/>
      <c r="D2" s="309"/>
      <c r="E2" s="309"/>
      <c r="H2" s="324"/>
      <c r="I2" s="32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4"/>
      <c r="CX2" s="334"/>
      <c r="CY2" s="334"/>
      <c r="CZ2" s="334"/>
      <c r="DA2" s="334"/>
      <c r="DB2" s="334"/>
      <c r="DC2" s="334"/>
      <c r="DD2" s="334"/>
      <c r="DE2" s="334"/>
      <c r="DF2" s="334"/>
      <c r="DG2" s="334"/>
      <c r="DH2" s="334"/>
      <c r="DI2" s="334"/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4"/>
      <c r="ER2" s="334"/>
      <c r="ES2" s="334"/>
      <c r="ET2" s="334"/>
      <c r="EU2" s="334"/>
      <c r="EV2" s="334"/>
      <c r="EW2" s="334"/>
      <c r="EX2" s="334"/>
      <c r="EY2" s="334"/>
      <c r="EZ2" s="334"/>
      <c r="FA2" s="334"/>
      <c r="FB2" s="334"/>
      <c r="FC2" s="334"/>
      <c r="FD2" s="334"/>
      <c r="FE2" s="334"/>
      <c r="FF2" s="334"/>
      <c r="FG2" s="334"/>
      <c r="FH2" s="334"/>
      <c r="FI2" s="334"/>
      <c r="FJ2" s="334"/>
      <c r="FK2" s="334"/>
      <c r="FL2" s="334"/>
      <c r="FM2" s="334"/>
      <c r="FN2" s="334"/>
      <c r="FO2" s="334"/>
      <c r="FP2" s="334"/>
      <c r="FQ2" s="334"/>
      <c r="FR2" s="334"/>
      <c r="FS2" s="334"/>
      <c r="FT2" s="334"/>
      <c r="FU2" s="334"/>
      <c r="FV2" s="334"/>
      <c r="FW2" s="334"/>
      <c r="FX2" s="334"/>
      <c r="FY2" s="334"/>
      <c r="FZ2" s="334"/>
      <c r="GA2" s="334"/>
      <c r="GB2" s="334"/>
      <c r="GC2" s="334"/>
      <c r="GD2" s="334"/>
      <c r="GE2" s="334"/>
      <c r="GF2" s="334"/>
      <c r="GG2" s="334"/>
      <c r="GH2" s="334"/>
      <c r="GI2" s="334"/>
      <c r="GJ2" s="334"/>
      <c r="GK2" s="334"/>
      <c r="GL2" s="334"/>
      <c r="GM2" s="334"/>
      <c r="GN2" s="334"/>
      <c r="GO2" s="334"/>
      <c r="GP2" s="334"/>
      <c r="GQ2" s="334"/>
      <c r="GR2" s="334"/>
      <c r="GS2" s="334"/>
      <c r="GT2" s="334"/>
      <c r="GU2" s="334"/>
      <c r="GV2" s="334"/>
      <c r="GW2" s="334"/>
      <c r="GX2" s="334"/>
      <c r="GY2" s="334"/>
      <c r="GZ2" s="334"/>
      <c r="HA2" s="334"/>
      <c r="HB2" s="334"/>
      <c r="HC2" s="334"/>
      <c r="HD2" s="334"/>
      <c r="HE2" s="334"/>
      <c r="HF2" s="334"/>
      <c r="HG2" s="334"/>
      <c r="HH2" s="334"/>
      <c r="HI2" s="334"/>
      <c r="HJ2" s="334"/>
      <c r="HK2" s="334"/>
      <c r="HL2" s="334"/>
      <c r="HM2" s="334"/>
      <c r="HN2" s="334"/>
      <c r="HO2" s="334"/>
      <c r="HP2" s="334"/>
      <c r="HQ2" s="334"/>
      <c r="HR2" s="334"/>
      <c r="HS2" s="334"/>
      <c r="HT2" s="334"/>
      <c r="HU2" s="334"/>
      <c r="HV2" s="334"/>
      <c r="HW2" s="334"/>
      <c r="HX2" s="334"/>
      <c r="HY2" s="334"/>
      <c r="HZ2" s="334"/>
      <c r="IA2" s="334"/>
      <c r="IB2" s="334"/>
      <c r="IC2" s="334"/>
      <c r="ID2" s="334"/>
      <c r="IE2" s="334"/>
      <c r="IF2" s="334"/>
      <c r="IG2" s="334"/>
      <c r="IH2" s="334"/>
      <c r="II2" s="334"/>
      <c r="IJ2" s="334"/>
      <c r="IK2" s="334"/>
      <c r="IL2" s="334"/>
      <c r="IM2" s="334"/>
      <c r="IN2" s="334"/>
      <c r="IO2" s="334"/>
      <c r="IP2" s="334"/>
      <c r="IQ2" s="334"/>
      <c r="IR2" s="334"/>
      <c r="IS2" s="334"/>
      <c r="IT2" s="334"/>
      <c r="IU2" s="334"/>
    </row>
    <row r="3" spans="1:255" s="305" customFormat="1" ht="16.8" thickTop="1" thickBot="1" x14ac:dyDescent="0.35">
      <c r="B3" s="306"/>
      <c r="C3" s="307"/>
      <c r="E3" s="324"/>
      <c r="F3" s="430" t="s">
        <v>226</v>
      </c>
      <c r="G3" s="431"/>
      <c r="H3" s="326" t="e">
        <f>'Cut-off 15 copies'!AD113</f>
        <v>#DIV/0!</v>
      </c>
      <c r="I3" s="327" t="s">
        <v>225</v>
      </c>
      <c r="J3" s="32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4"/>
      <c r="CC3" s="334"/>
      <c r="CD3" s="334"/>
      <c r="CE3" s="334"/>
      <c r="CF3" s="334"/>
      <c r="CG3" s="334"/>
      <c r="CH3" s="334"/>
      <c r="CI3" s="334"/>
      <c r="CJ3" s="334"/>
      <c r="CK3" s="334"/>
      <c r="CL3" s="334"/>
      <c r="CM3" s="334"/>
      <c r="CN3" s="334"/>
      <c r="CO3" s="334"/>
      <c r="CP3" s="334"/>
      <c r="CQ3" s="334"/>
      <c r="CR3" s="334"/>
      <c r="CS3" s="334"/>
      <c r="CT3" s="334"/>
      <c r="CU3" s="334"/>
      <c r="CV3" s="334"/>
      <c r="CW3" s="334"/>
      <c r="CX3" s="334"/>
      <c r="CY3" s="334"/>
      <c r="CZ3" s="334"/>
      <c r="DA3" s="334"/>
      <c r="DB3" s="334"/>
      <c r="DC3" s="334"/>
      <c r="DD3" s="334"/>
      <c r="DE3" s="334"/>
      <c r="DF3" s="334"/>
      <c r="DG3" s="334"/>
      <c r="DH3" s="334"/>
      <c r="DI3" s="334"/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4"/>
      <c r="EI3" s="334"/>
      <c r="EJ3" s="334"/>
      <c r="EK3" s="334"/>
      <c r="EL3" s="334"/>
      <c r="EM3" s="334"/>
      <c r="EN3" s="334"/>
      <c r="EO3" s="334"/>
      <c r="EP3" s="334"/>
      <c r="EQ3" s="334"/>
      <c r="ER3" s="334"/>
      <c r="ES3" s="334"/>
      <c r="ET3" s="334"/>
      <c r="EU3" s="334"/>
      <c r="EV3" s="334"/>
      <c r="EW3" s="334"/>
      <c r="EX3" s="334"/>
      <c r="EY3" s="334"/>
      <c r="EZ3" s="334"/>
      <c r="FA3" s="334"/>
      <c r="FB3" s="334"/>
      <c r="FC3" s="334"/>
      <c r="FD3" s="334"/>
      <c r="FE3" s="334"/>
      <c r="FF3" s="334"/>
      <c r="FG3" s="334"/>
      <c r="FH3" s="334"/>
      <c r="FI3" s="334"/>
      <c r="FJ3" s="334"/>
      <c r="FK3" s="334"/>
      <c r="FL3" s="334"/>
      <c r="FM3" s="334"/>
      <c r="FN3" s="334"/>
      <c r="FO3" s="334"/>
      <c r="FP3" s="334"/>
      <c r="FQ3" s="334"/>
      <c r="FR3" s="334"/>
      <c r="FS3" s="334"/>
      <c r="FT3" s="334"/>
      <c r="FU3" s="334"/>
      <c r="FV3" s="334"/>
      <c r="FW3" s="334"/>
      <c r="FX3" s="334"/>
      <c r="FY3" s="334"/>
      <c r="FZ3" s="334"/>
      <c r="GA3" s="334"/>
      <c r="GB3" s="334"/>
      <c r="GC3" s="334"/>
      <c r="GD3" s="334"/>
      <c r="GE3" s="334"/>
      <c r="GF3" s="334"/>
      <c r="GG3" s="334"/>
      <c r="GH3" s="334"/>
      <c r="GI3" s="334"/>
      <c r="GJ3" s="334"/>
      <c r="GK3" s="334"/>
      <c r="GL3" s="334"/>
      <c r="GM3" s="334"/>
      <c r="GN3" s="334"/>
      <c r="GO3" s="334"/>
      <c r="GP3" s="334"/>
      <c r="GQ3" s="334"/>
      <c r="GR3" s="334"/>
      <c r="GS3" s="334"/>
      <c r="GT3" s="334"/>
      <c r="GU3" s="334"/>
      <c r="GV3" s="334"/>
      <c r="GW3" s="334"/>
      <c r="GX3" s="334"/>
      <c r="GY3" s="334"/>
      <c r="GZ3" s="334"/>
      <c r="HA3" s="334"/>
      <c r="HB3" s="334"/>
      <c r="HC3" s="334"/>
      <c r="HD3" s="334"/>
      <c r="HE3" s="334"/>
      <c r="HF3" s="334"/>
      <c r="HG3" s="334"/>
      <c r="HH3" s="334"/>
      <c r="HI3" s="334"/>
      <c r="HJ3" s="334"/>
      <c r="HK3" s="334"/>
      <c r="HL3" s="334"/>
      <c r="HM3" s="334"/>
      <c r="HN3" s="334"/>
      <c r="HO3" s="334"/>
      <c r="HP3" s="334"/>
      <c r="HQ3" s="334"/>
      <c r="HR3" s="334"/>
      <c r="HS3" s="334"/>
      <c r="HT3" s="334"/>
      <c r="HU3" s="334"/>
      <c r="HV3" s="334"/>
      <c r="HW3" s="334"/>
      <c r="HX3" s="334"/>
      <c r="HY3" s="334"/>
      <c r="HZ3" s="334"/>
      <c r="IA3" s="334"/>
      <c r="IB3" s="334"/>
      <c r="IC3" s="334"/>
      <c r="ID3" s="334"/>
      <c r="IE3" s="334"/>
      <c r="IF3" s="334"/>
      <c r="IG3" s="334"/>
      <c r="IH3" s="334"/>
      <c r="II3" s="334"/>
      <c r="IJ3" s="334"/>
      <c r="IK3" s="334"/>
      <c r="IL3" s="334"/>
      <c r="IM3" s="334"/>
      <c r="IN3" s="334"/>
      <c r="IO3" s="334"/>
      <c r="IP3" s="334"/>
      <c r="IQ3" s="334"/>
      <c r="IR3" s="334"/>
      <c r="IS3" s="334"/>
      <c r="IT3" s="334"/>
      <c r="IU3" s="334"/>
    </row>
    <row r="4" spans="1:255" s="305" customFormat="1" ht="16.2" thickTop="1" x14ac:dyDescent="0.3">
      <c r="A4" s="303" t="s">
        <v>1</v>
      </c>
      <c r="B4" s="310"/>
      <c r="C4" s="403"/>
      <c r="D4" s="311"/>
      <c r="E4" s="311"/>
      <c r="F4" s="429"/>
      <c r="G4" s="429"/>
      <c r="H4" s="325"/>
      <c r="I4" s="325"/>
      <c r="J4" s="312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334"/>
      <c r="CP4" s="334"/>
      <c r="CQ4" s="334"/>
      <c r="CR4" s="334"/>
      <c r="CS4" s="334"/>
      <c r="CT4" s="334"/>
      <c r="CU4" s="334"/>
      <c r="CV4" s="334"/>
      <c r="CW4" s="334"/>
      <c r="CX4" s="334"/>
      <c r="CY4" s="334"/>
      <c r="CZ4" s="334"/>
      <c r="DA4" s="334"/>
      <c r="DB4" s="334"/>
      <c r="DC4" s="334"/>
      <c r="DD4" s="334"/>
      <c r="DE4" s="334"/>
      <c r="DF4" s="334"/>
      <c r="DG4" s="334"/>
      <c r="DH4" s="334"/>
      <c r="DI4" s="334"/>
      <c r="DJ4" s="334"/>
      <c r="DK4" s="334"/>
      <c r="DL4" s="334"/>
      <c r="DM4" s="334"/>
      <c r="DN4" s="334"/>
      <c r="DO4" s="334"/>
      <c r="DP4" s="334"/>
      <c r="DQ4" s="334"/>
      <c r="DR4" s="334"/>
      <c r="DS4" s="334"/>
      <c r="DT4" s="334"/>
      <c r="DU4" s="334"/>
      <c r="DV4" s="334"/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4"/>
      <c r="EI4" s="334"/>
      <c r="EJ4" s="334"/>
      <c r="EK4" s="334"/>
      <c r="EL4" s="334"/>
      <c r="EM4" s="334"/>
      <c r="EN4" s="334"/>
      <c r="EO4" s="334"/>
      <c r="EP4" s="334"/>
      <c r="EQ4" s="334"/>
      <c r="ER4" s="334"/>
      <c r="ES4" s="334"/>
      <c r="ET4" s="334"/>
      <c r="EU4" s="334"/>
      <c r="EV4" s="334"/>
      <c r="EW4" s="334"/>
      <c r="EX4" s="334"/>
      <c r="EY4" s="334"/>
      <c r="EZ4" s="334"/>
      <c r="FA4" s="334"/>
      <c r="FB4" s="334"/>
      <c r="FC4" s="334"/>
      <c r="FD4" s="334"/>
      <c r="FE4" s="334"/>
      <c r="FF4" s="334"/>
      <c r="FG4" s="334"/>
      <c r="FH4" s="334"/>
      <c r="FI4" s="334"/>
      <c r="FJ4" s="334"/>
      <c r="FK4" s="334"/>
      <c r="FL4" s="334"/>
      <c r="FM4" s="334"/>
      <c r="FN4" s="334"/>
      <c r="FO4" s="334"/>
      <c r="FP4" s="334"/>
      <c r="FQ4" s="334"/>
      <c r="FR4" s="334"/>
      <c r="FS4" s="334"/>
      <c r="FT4" s="334"/>
      <c r="FU4" s="334"/>
      <c r="FV4" s="334"/>
      <c r="FW4" s="334"/>
      <c r="FX4" s="334"/>
      <c r="FY4" s="334"/>
      <c r="FZ4" s="334"/>
      <c r="GA4" s="334"/>
      <c r="GB4" s="334"/>
      <c r="GC4" s="334"/>
      <c r="GD4" s="334"/>
      <c r="GE4" s="334"/>
      <c r="GF4" s="334"/>
      <c r="GG4" s="334"/>
      <c r="GH4" s="334"/>
      <c r="GI4" s="334"/>
      <c r="GJ4" s="334"/>
      <c r="GK4" s="334"/>
      <c r="GL4" s="334"/>
      <c r="GM4" s="334"/>
      <c r="GN4" s="334"/>
      <c r="GO4" s="334"/>
      <c r="GP4" s="334"/>
      <c r="GQ4" s="334"/>
      <c r="GR4" s="334"/>
      <c r="GS4" s="334"/>
      <c r="GT4" s="334"/>
      <c r="GU4" s="334"/>
      <c r="GV4" s="334"/>
      <c r="GW4" s="334"/>
      <c r="GX4" s="334"/>
      <c r="GY4" s="334"/>
      <c r="GZ4" s="334"/>
      <c r="HA4" s="334"/>
      <c r="HB4" s="334"/>
      <c r="HC4" s="334"/>
      <c r="HD4" s="334"/>
      <c r="HE4" s="334"/>
      <c r="HF4" s="334"/>
      <c r="HG4" s="334"/>
      <c r="HH4" s="334"/>
      <c r="HI4" s="334"/>
      <c r="HJ4" s="334"/>
      <c r="HK4" s="334"/>
      <c r="HL4" s="334"/>
      <c r="HM4" s="334"/>
      <c r="HN4" s="334"/>
      <c r="HO4" s="334"/>
      <c r="HP4" s="334"/>
      <c r="HQ4" s="334"/>
      <c r="HR4" s="334"/>
      <c r="HS4" s="334"/>
      <c r="HT4" s="334"/>
      <c r="HU4" s="334"/>
      <c r="HV4" s="334"/>
      <c r="HW4" s="334"/>
      <c r="HX4" s="334"/>
      <c r="HY4" s="334"/>
      <c r="HZ4" s="334"/>
      <c r="IA4" s="334"/>
      <c r="IB4" s="334"/>
      <c r="IC4" s="334"/>
      <c r="ID4" s="334"/>
      <c r="IE4" s="334"/>
      <c r="IF4" s="334"/>
      <c r="IG4" s="334"/>
      <c r="IH4" s="334"/>
      <c r="II4" s="334"/>
      <c r="IJ4" s="334"/>
      <c r="IK4" s="334"/>
      <c r="IL4" s="334"/>
      <c r="IM4" s="334"/>
      <c r="IN4" s="334"/>
      <c r="IO4" s="334"/>
      <c r="IP4" s="334"/>
      <c r="IQ4" s="334"/>
      <c r="IR4" s="334"/>
      <c r="IS4" s="334"/>
      <c r="IT4" s="334"/>
      <c r="IU4" s="334"/>
    </row>
    <row r="5" spans="1:255" x14ac:dyDescent="0.3">
      <c r="A5" s="303" t="s">
        <v>2</v>
      </c>
      <c r="B5" s="310"/>
      <c r="C5" s="304"/>
      <c r="D5" s="369"/>
      <c r="E5" s="311"/>
      <c r="F5" s="428" t="s">
        <v>224</v>
      </c>
      <c r="G5" s="428"/>
      <c r="H5" s="428"/>
      <c r="I5" s="428"/>
      <c r="J5" s="428"/>
      <c r="K5" s="428"/>
      <c r="L5" s="428"/>
      <c r="M5" s="428"/>
      <c r="N5" s="366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4"/>
      <c r="CP5" s="334"/>
      <c r="CQ5" s="334"/>
      <c r="CR5" s="334"/>
      <c r="CS5" s="334"/>
      <c r="CT5" s="334"/>
      <c r="CU5" s="334"/>
      <c r="CV5" s="334"/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4"/>
      <c r="DZ5" s="334"/>
      <c r="EA5" s="334"/>
      <c r="EB5" s="334"/>
      <c r="EC5" s="334"/>
      <c r="ED5" s="334"/>
      <c r="EE5" s="334"/>
      <c r="EF5" s="334"/>
      <c r="EG5" s="334"/>
      <c r="EH5" s="334"/>
      <c r="EI5" s="334"/>
      <c r="EJ5" s="334"/>
      <c r="EK5" s="334"/>
      <c r="EL5" s="334"/>
      <c r="EM5" s="334"/>
      <c r="EN5" s="334"/>
      <c r="EO5" s="334"/>
      <c r="EP5" s="334"/>
      <c r="EQ5" s="334"/>
      <c r="ER5" s="334"/>
      <c r="ES5" s="334"/>
      <c r="ET5" s="334"/>
      <c r="EU5" s="334"/>
      <c r="EV5" s="334"/>
      <c r="EW5" s="334"/>
      <c r="EX5" s="334"/>
      <c r="EY5" s="334"/>
      <c r="EZ5" s="334"/>
      <c r="FA5" s="334"/>
      <c r="FB5" s="334"/>
      <c r="FC5" s="334"/>
      <c r="FD5" s="334"/>
      <c r="FE5" s="334"/>
      <c r="FF5" s="334"/>
      <c r="FG5" s="334"/>
      <c r="FH5" s="334"/>
      <c r="FI5" s="334"/>
      <c r="FJ5" s="334"/>
      <c r="FK5" s="334"/>
      <c r="FL5" s="334"/>
      <c r="FM5" s="334"/>
      <c r="FN5" s="334"/>
      <c r="FO5" s="334"/>
      <c r="FP5" s="334"/>
      <c r="FQ5" s="334"/>
      <c r="FR5" s="334"/>
      <c r="FS5" s="334"/>
      <c r="FT5" s="334"/>
      <c r="FU5" s="334"/>
      <c r="FV5" s="334"/>
      <c r="FW5" s="334"/>
      <c r="FX5" s="334"/>
      <c r="FY5" s="334"/>
      <c r="FZ5" s="334"/>
      <c r="GA5" s="334"/>
      <c r="GB5" s="334"/>
      <c r="GC5" s="334"/>
      <c r="GD5" s="334"/>
      <c r="GE5" s="334"/>
      <c r="GF5" s="334"/>
      <c r="GG5" s="334"/>
      <c r="GH5" s="334"/>
      <c r="GI5" s="334"/>
      <c r="GJ5" s="334"/>
      <c r="GK5" s="334"/>
      <c r="GL5" s="334"/>
      <c r="GM5" s="334"/>
      <c r="GN5" s="334"/>
      <c r="GO5" s="334"/>
      <c r="GP5" s="334"/>
      <c r="GQ5" s="334"/>
      <c r="GR5" s="334"/>
      <c r="GS5" s="334"/>
      <c r="GT5" s="334"/>
      <c r="GU5" s="334"/>
      <c r="GV5" s="334"/>
      <c r="GW5" s="334"/>
      <c r="GX5" s="334"/>
      <c r="GY5" s="334"/>
      <c r="GZ5" s="334"/>
      <c r="HA5" s="334"/>
      <c r="HB5" s="334"/>
      <c r="HC5" s="334"/>
      <c r="HD5" s="334"/>
      <c r="HE5" s="334"/>
      <c r="HF5" s="334"/>
      <c r="HG5" s="334"/>
      <c r="HH5" s="334"/>
      <c r="HI5" s="334"/>
      <c r="HJ5" s="334"/>
      <c r="HK5" s="334"/>
      <c r="HL5" s="334"/>
      <c r="HM5" s="334"/>
      <c r="HN5" s="334"/>
      <c r="HO5" s="334"/>
      <c r="HP5" s="334"/>
      <c r="HQ5" s="334"/>
      <c r="HR5" s="334"/>
      <c r="HS5" s="334"/>
      <c r="HT5" s="334"/>
      <c r="HU5" s="334"/>
      <c r="HV5" s="334"/>
      <c r="HW5" s="334"/>
      <c r="HX5" s="334"/>
      <c r="HY5" s="334"/>
      <c r="HZ5" s="334"/>
      <c r="IA5" s="334"/>
      <c r="IB5" s="334"/>
      <c r="IC5" s="334"/>
      <c r="ID5" s="334"/>
      <c r="IE5" s="334"/>
      <c r="IF5" s="334"/>
      <c r="IG5" s="334"/>
      <c r="IH5" s="334"/>
      <c r="II5" s="334"/>
      <c r="IJ5" s="334"/>
      <c r="IK5" s="334"/>
      <c r="IL5" s="334"/>
      <c r="IM5" s="334"/>
      <c r="IN5" s="334"/>
      <c r="IO5" s="334"/>
    </row>
    <row r="6" spans="1:255" x14ac:dyDescent="0.3">
      <c r="A6" s="303" t="s">
        <v>3</v>
      </c>
      <c r="B6" s="310"/>
      <c r="C6" s="304" t="s">
        <v>252</v>
      </c>
      <c r="D6" s="369"/>
      <c r="E6" s="311"/>
      <c r="F6" s="428" t="s">
        <v>228</v>
      </c>
      <c r="G6" s="428"/>
      <c r="H6" s="428"/>
      <c r="I6" s="428"/>
      <c r="J6" s="428"/>
      <c r="K6" s="428"/>
      <c r="L6" s="428"/>
      <c r="M6" s="428"/>
      <c r="N6" s="366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34"/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34"/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34"/>
      <c r="DF6" s="334"/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334"/>
      <c r="DS6" s="334"/>
      <c r="DT6" s="334"/>
      <c r="DU6" s="334"/>
      <c r="DV6" s="334"/>
      <c r="DW6" s="334"/>
      <c r="DX6" s="334"/>
      <c r="DY6" s="334"/>
      <c r="DZ6" s="334"/>
      <c r="EA6" s="334"/>
      <c r="EB6" s="334"/>
      <c r="EC6" s="334"/>
      <c r="ED6" s="334"/>
      <c r="EE6" s="334"/>
      <c r="EF6" s="334"/>
      <c r="EG6" s="334"/>
      <c r="EH6" s="334"/>
      <c r="EI6" s="334"/>
      <c r="EJ6" s="334"/>
      <c r="EK6" s="334"/>
      <c r="EL6" s="334"/>
      <c r="EM6" s="334"/>
      <c r="EN6" s="334"/>
      <c r="EO6" s="334"/>
      <c r="EP6" s="334"/>
      <c r="EQ6" s="334"/>
      <c r="ER6" s="334"/>
      <c r="ES6" s="334"/>
      <c r="ET6" s="334"/>
      <c r="EU6" s="334"/>
      <c r="EV6" s="334"/>
      <c r="EW6" s="334"/>
      <c r="EX6" s="334"/>
      <c r="EY6" s="334"/>
      <c r="EZ6" s="334"/>
      <c r="FA6" s="334"/>
      <c r="FB6" s="334"/>
      <c r="FC6" s="334"/>
      <c r="FD6" s="334"/>
      <c r="FE6" s="334"/>
      <c r="FF6" s="334"/>
      <c r="FG6" s="334"/>
      <c r="FH6" s="334"/>
      <c r="FI6" s="334"/>
      <c r="FJ6" s="334"/>
      <c r="FK6" s="334"/>
      <c r="FL6" s="334"/>
      <c r="FM6" s="334"/>
      <c r="FN6" s="334"/>
      <c r="FO6" s="334"/>
      <c r="FP6" s="334"/>
      <c r="FQ6" s="334"/>
      <c r="FR6" s="334"/>
      <c r="FS6" s="334"/>
      <c r="FT6" s="334"/>
      <c r="FU6" s="334"/>
      <c r="FV6" s="334"/>
      <c r="FW6" s="334"/>
      <c r="FX6" s="334"/>
      <c r="FY6" s="334"/>
      <c r="FZ6" s="334"/>
      <c r="GA6" s="334"/>
      <c r="GB6" s="334"/>
      <c r="GC6" s="334"/>
      <c r="GD6" s="334"/>
      <c r="GE6" s="334"/>
      <c r="GF6" s="334"/>
      <c r="GG6" s="334"/>
      <c r="GH6" s="334"/>
      <c r="GI6" s="334"/>
      <c r="GJ6" s="334"/>
      <c r="GK6" s="334"/>
      <c r="GL6" s="334"/>
      <c r="GM6" s="334"/>
      <c r="GN6" s="334"/>
      <c r="GO6" s="334"/>
      <c r="GP6" s="334"/>
      <c r="GQ6" s="334"/>
      <c r="GR6" s="334"/>
      <c r="GS6" s="334"/>
      <c r="GT6" s="334"/>
      <c r="GU6" s="334"/>
      <c r="GV6" s="334"/>
      <c r="GW6" s="334"/>
      <c r="GX6" s="334"/>
      <c r="GY6" s="334"/>
      <c r="GZ6" s="334"/>
      <c r="HA6" s="334"/>
      <c r="HB6" s="334"/>
      <c r="HC6" s="334"/>
      <c r="HD6" s="334"/>
      <c r="HE6" s="334"/>
      <c r="HF6" s="334"/>
      <c r="HG6" s="334"/>
      <c r="HH6" s="334"/>
      <c r="HI6" s="334"/>
      <c r="HJ6" s="334"/>
      <c r="HK6" s="334"/>
      <c r="HL6" s="334"/>
      <c r="HM6" s="334"/>
      <c r="HN6" s="334"/>
      <c r="HO6" s="334"/>
      <c r="HP6" s="334"/>
      <c r="HQ6" s="334"/>
      <c r="HR6" s="334"/>
      <c r="HS6" s="334"/>
      <c r="HT6" s="334"/>
      <c r="HU6" s="334"/>
      <c r="HV6" s="334"/>
      <c r="HW6" s="334"/>
      <c r="HX6" s="334"/>
      <c r="HY6" s="334"/>
      <c r="HZ6" s="334"/>
      <c r="IA6" s="334"/>
      <c r="IB6" s="334"/>
      <c r="IC6" s="334"/>
      <c r="ID6" s="334"/>
      <c r="IE6" s="334"/>
      <c r="IF6" s="334"/>
      <c r="IG6" s="334"/>
      <c r="IH6" s="334"/>
      <c r="II6" s="334"/>
      <c r="IJ6" s="334"/>
      <c r="IK6" s="334"/>
      <c r="IL6" s="334"/>
      <c r="IM6" s="334"/>
      <c r="IN6" s="334"/>
      <c r="IO6" s="334"/>
    </row>
    <row r="7" spans="1:255" x14ac:dyDescent="0.3">
      <c r="A7" s="303" t="s">
        <v>4</v>
      </c>
      <c r="B7" s="310"/>
      <c r="C7" s="304" t="s">
        <v>252</v>
      </c>
      <c r="D7" s="369"/>
      <c r="E7" s="311"/>
      <c r="F7" s="367" t="s">
        <v>229</v>
      </c>
      <c r="G7" s="366"/>
      <c r="H7" s="367"/>
      <c r="I7" s="367"/>
      <c r="J7" s="367"/>
      <c r="K7" s="367"/>
      <c r="L7" s="367"/>
      <c r="M7" s="367"/>
      <c r="N7" s="367"/>
      <c r="O7" s="335"/>
      <c r="P7" s="335"/>
      <c r="Q7" s="335"/>
      <c r="R7" s="335"/>
      <c r="S7" s="335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334"/>
      <c r="BU7" s="334"/>
      <c r="BV7" s="334"/>
      <c r="BW7" s="334"/>
      <c r="BX7" s="334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4"/>
      <c r="CZ7" s="334"/>
      <c r="DA7" s="334"/>
      <c r="DB7" s="334"/>
      <c r="DC7" s="334"/>
      <c r="DD7" s="334"/>
      <c r="DE7" s="334"/>
      <c r="DF7" s="334"/>
      <c r="DG7" s="334"/>
      <c r="DH7" s="334"/>
      <c r="DI7" s="334"/>
      <c r="DJ7" s="334"/>
      <c r="DK7" s="334"/>
      <c r="DL7" s="334"/>
      <c r="DM7" s="334"/>
      <c r="DN7" s="334"/>
      <c r="DO7" s="334"/>
      <c r="DP7" s="334"/>
      <c r="DQ7" s="334"/>
      <c r="DR7" s="334"/>
      <c r="DS7" s="334"/>
      <c r="DT7" s="334"/>
      <c r="DU7" s="334"/>
      <c r="DV7" s="334"/>
      <c r="DW7" s="334"/>
      <c r="DX7" s="334"/>
      <c r="DY7" s="334"/>
      <c r="DZ7" s="334"/>
      <c r="EA7" s="334"/>
      <c r="EB7" s="334"/>
      <c r="EC7" s="334"/>
      <c r="ED7" s="334"/>
      <c r="EE7" s="334"/>
      <c r="EF7" s="334"/>
      <c r="EG7" s="334"/>
      <c r="EH7" s="334"/>
      <c r="EI7" s="334"/>
      <c r="EJ7" s="334"/>
      <c r="EK7" s="334"/>
      <c r="EL7" s="334"/>
      <c r="EM7" s="334"/>
      <c r="EN7" s="334"/>
      <c r="EO7" s="334"/>
      <c r="EP7" s="334"/>
      <c r="EQ7" s="334"/>
      <c r="ER7" s="334"/>
      <c r="ES7" s="334"/>
      <c r="ET7" s="334"/>
      <c r="EU7" s="334"/>
      <c r="EV7" s="334"/>
      <c r="EW7" s="334"/>
      <c r="EX7" s="334"/>
      <c r="EY7" s="334"/>
      <c r="EZ7" s="334"/>
      <c r="FA7" s="334"/>
      <c r="FB7" s="334"/>
      <c r="FC7" s="334"/>
      <c r="FD7" s="334"/>
      <c r="FE7" s="334"/>
      <c r="FF7" s="334"/>
      <c r="FG7" s="334"/>
      <c r="FH7" s="334"/>
      <c r="FI7" s="334"/>
      <c r="FJ7" s="334"/>
      <c r="FK7" s="334"/>
      <c r="FL7" s="334"/>
      <c r="FM7" s="334"/>
      <c r="FN7" s="334"/>
      <c r="FO7" s="334"/>
      <c r="FP7" s="334"/>
      <c r="FQ7" s="334"/>
      <c r="FR7" s="334"/>
      <c r="FS7" s="334"/>
      <c r="FT7" s="334"/>
      <c r="FU7" s="334"/>
      <c r="FV7" s="334"/>
      <c r="FW7" s="334"/>
      <c r="FX7" s="334"/>
      <c r="FY7" s="334"/>
      <c r="FZ7" s="334"/>
      <c r="GA7" s="334"/>
      <c r="GB7" s="334"/>
      <c r="GC7" s="334"/>
      <c r="GD7" s="334"/>
      <c r="GE7" s="334"/>
      <c r="GF7" s="334"/>
      <c r="GG7" s="334"/>
      <c r="GH7" s="334"/>
      <c r="GI7" s="334"/>
      <c r="GJ7" s="334"/>
      <c r="GK7" s="334"/>
      <c r="GL7" s="334"/>
      <c r="GM7" s="334"/>
      <c r="GN7" s="334"/>
      <c r="GO7" s="334"/>
      <c r="GP7" s="334"/>
      <c r="GQ7" s="334"/>
      <c r="GR7" s="334"/>
      <c r="GS7" s="334"/>
      <c r="GT7" s="334"/>
      <c r="GU7" s="334"/>
      <c r="GV7" s="334"/>
      <c r="GW7" s="334"/>
      <c r="GX7" s="334"/>
      <c r="GY7" s="334"/>
      <c r="GZ7" s="334"/>
      <c r="HA7" s="334"/>
      <c r="HB7" s="334"/>
      <c r="HC7" s="334"/>
      <c r="HD7" s="334"/>
      <c r="HE7" s="334"/>
      <c r="HF7" s="334"/>
      <c r="HG7" s="334"/>
      <c r="HH7" s="334"/>
      <c r="HI7" s="334"/>
      <c r="HJ7" s="334"/>
      <c r="HK7" s="334"/>
      <c r="HL7" s="334"/>
      <c r="HM7" s="334"/>
      <c r="HN7" s="334"/>
      <c r="HO7" s="334"/>
      <c r="HP7" s="334"/>
      <c r="HQ7" s="334"/>
      <c r="HR7" s="334"/>
      <c r="HS7" s="334"/>
      <c r="HT7" s="334"/>
      <c r="HU7" s="334"/>
      <c r="HV7" s="334"/>
      <c r="HW7" s="334"/>
      <c r="HX7" s="334"/>
      <c r="HY7" s="334"/>
      <c r="HZ7" s="334"/>
      <c r="IA7" s="334"/>
      <c r="IB7" s="334"/>
      <c r="IC7" s="334"/>
      <c r="ID7" s="334"/>
      <c r="IE7" s="334"/>
      <c r="IF7" s="334"/>
      <c r="IG7" s="334"/>
      <c r="IH7" s="334"/>
      <c r="II7" s="334"/>
      <c r="IJ7" s="334"/>
      <c r="IK7" s="334"/>
      <c r="IL7" s="334"/>
      <c r="IM7" s="334"/>
      <c r="IN7" s="334"/>
      <c r="IO7" s="334"/>
    </row>
    <row r="8" spans="1:255" s="305" customFormat="1" ht="16.2" thickBot="1" x14ac:dyDescent="0.35">
      <c r="A8" s="314"/>
      <c r="B8" s="308"/>
      <c r="C8" s="308"/>
      <c r="D8" s="368"/>
      <c r="E8" s="311"/>
      <c r="F8" s="367" t="s">
        <v>227</v>
      </c>
      <c r="G8" s="366"/>
      <c r="H8" s="366"/>
      <c r="I8" s="366"/>
      <c r="J8" s="366"/>
      <c r="K8" s="366"/>
      <c r="L8" s="366"/>
      <c r="M8" s="366"/>
      <c r="N8" s="366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4"/>
      <c r="DD8" s="334"/>
      <c r="DE8" s="334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/>
      <c r="DW8" s="334"/>
      <c r="DX8" s="334"/>
      <c r="DY8" s="334"/>
      <c r="DZ8" s="334"/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334"/>
      <c r="ET8" s="334"/>
      <c r="EU8" s="334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4"/>
      <c r="FO8" s="334"/>
      <c r="FP8" s="334"/>
      <c r="FQ8" s="334"/>
      <c r="FR8" s="334"/>
      <c r="FS8" s="334"/>
      <c r="FT8" s="334"/>
      <c r="FU8" s="334"/>
      <c r="FV8" s="334"/>
      <c r="FW8" s="334"/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/>
      <c r="GI8" s="334"/>
      <c r="GJ8" s="334"/>
      <c r="GK8" s="334"/>
      <c r="GL8" s="334"/>
      <c r="GM8" s="334"/>
      <c r="GN8" s="334"/>
      <c r="GO8" s="334"/>
      <c r="GP8" s="334"/>
      <c r="GQ8" s="334"/>
      <c r="GR8" s="334"/>
      <c r="GS8" s="334"/>
      <c r="GT8" s="334"/>
      <c r="GU8" s="334"/>
      <c r="GV8" s="334"/>
      <c r="GW8" s="334"/>
      <c r="GX8" s="334"/>
      <c r="GY8" s="334"/>
      <c r="GZ8" s="334"/>
      <c r="HA8" s="334"/>
      <c r="HB8" s="334"/>
      <c r="HC8" s="334"/>
      <c r="HD8" s="334"/>
      <c r="HE8" s="334"/>
      <c r="HF8" s="334"/>
      <c r="HG8" s="334"/>
      <c r="HH8" s="334"/>
      <c r="HI8" s="334"/>
      <c r="HJ8" s="334"/>
      <c r="HK8" s="334"/>
      <c r="HL8" s="334"/>
      <c r="HM8" s="334"/>
      <c r="HN8" s="334"/>
      <c r="HO8" s="334"/>
      <c r="HP8" s="334"/>
      <c r="HQ8" s="334"/>
      <c r="HR8" s="334"/>
      <c r="HS8" s="334"/>
      <c r="HT8" s="334"/>
      <c r="HU8" s="334"/>
      <c r="HV8" s="334"/>
      <c r="HW8" s="334"/>
      <c r="HX8" s="334"/>
      <c r="HY8" s="334"/>
      <c r="HZ8" s="334"/>
      <c r="IA8" s="334"/>
      <c r="IB8" s="334"/>
      <c r="IC8" s="334"/>
      <c r="ID8" s="334"/>
      <c r="IE8" s="334"/>
      <c r="IF8" s="334"/>
      <c r="IG8" s="334"/>
      <c r="IH8" s="334"/>
      <c r="II8" s="334"/>
      <c r="IJ8" s="334"/>
      <c r="IK8" s="334"/>
      <c r="IL8" s="334"/>
      <c r="IM8" s="334"/>
      <c r="IN8" s="334"/>
      <c r="IO8" s="334"/>
    </row>
    <row r="9" spans="1:255" ht="16.2" thickBot="1" x14ac:dyDescent="0.35">
      <c r="A9" s="315" t="s">
        <v>5</v>
      </c>
      <c r="B9" s="316"/>
      <c r="C9" s="317"/>
      <c r="D9" s="311"/>
      <c r="F9" s="305"/>
      <c r="G9" s="305"/>
      <c r="H9" s="305"/>
      <c r="I9" s="305"/>
      <c r="J9" s="305"/>
      <c r="K9" s="305"/>
      <c r="L9" s="305"/>
      <c r="M9" s="305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  <c r="DM9" s="334"/>
      <c r="DN9" s="334"/>
      <c r="DO9" s="334"/>
      <c r="DP9" s="334"/>
      <c r="DQ9" s="334"/>
      <c r="DR9" s="334"/>
      <c r="DS9" s="334"/>
      <c r="DT9" s="334"/>
      <c r="DU9" s="334"/>
      <c r="DV9" s="334"/>
      <c r="DW9" s="334"/>
      <c r="DX9" s="334"/>
      <c r="DY9" s="334"/>
      <c r="DZ9" s="334"/>
      <c r="EA9" s="334"/>
      <c r="EB9" s="334"/>
      <c r="EC9" s="334"/>
      <c r="ED9" s="334"/>
      <c r="EE9" s="334"/>
      <c r="EF9" s="334"/>
      <c r="EG9" s="334"/>
      <c r="EH9" s="334"/>
      <c r="EI9" s="334"/>
      <c r="EJ9" s="334"/>
      <c r="EK9" s="334"/>
      <c r="EL9" s="334"/>
      <c r="EM9" s="334"/>
      <c r="EN9" s="334"/>
      <c r="EO9" s="334"/>
      <c r="EP9" s="334"/>
      <c r="EQ9" s="334"/>
      <c r="ER9" s="334"/>
      <c r="ES9" s="334"/>
      <c r="ET9" s="334"/>
      <c r="EU9" s="334"/>
      <c r="EV9" s="334"/>
      <c r="EW9" s="334"/>
      <c r="EX9" s="334"/>
      <c r="EY9" s="334"/>
      <c r="EZ9" s="334"/>
      <c r="FA9" s="334"/>
      <c r="FB9" s="334"/>
      <c r="FC9" s="334"/>
      <c r="FD9" s="334"/>
      <c r="FE9" s="334"/>
      <c r="FF9" s="334"/>
      <c r="FG9" s="334"/>
      <c r="FH9" s="334"/>
      <c r="FI9" s="334"/>
      <c r="FJ9" s="334"/>
      <c r="FK9" s="334"/>
      <c r="FL9" s="334"/>
      <c r="FM9" s="334"/>
      <c r="FN9" s="334"/>
      <c r="FO9" s="334"/>
      <c r="FP9" s="334"/>
      <c r="FQ9" s="334"/>
      <c r="FR9" s="334"/>
      <c r="FS9" s="334"/>
      <c r="FT9" s="334"/>
      <c r="FU9" s="334"/>
      <c r="FV9" s="334"/>
      <c r="FW9" s="334"/>
      <c r="FX9" s="334"/>
      <c r="FY9" s="334"/>
      <c r="FZ9" s="334"/>
      <c r="GA9" s="334"/>
      <c r="GB9" s="334"/>
      <c r="GC9" s="334"/>
      <c r="GD9" s="334"/>
      <c r="GE9" s="334"/>
      <c r="GF9" s="334"/>
      <c r="GG9" s="334"/>
      <c r="GH9" s="334"/>
      <c r="GI9" s="334"/>
      <c r="GJ9" s="334"/>
      <c r="GK9" s="334"/>
      <c r="GL9" s="334"/>
      <c r="GM9" s="334"/>
      <c r="GN9" s="334"/>
      <c r="GO9" s="334"/>
      <c r="GP9" s="334"/>
      <c r="GQ9" s="334"/>
      <c r="GR9" s="334"/>
      <c r="GS9" s="334"/>
      <c r="GT9" s="334"/>
      <c r="GU9" s="334"/>
      <c r="GV9" s="334"/>
      <c r="GW9" s="334"/>
      <c r="GX9" s="334"/>
      <c r="GY9" s="334"/>
      <c r="GZ9" s="334"/>
      <c r="HA9" s="334"/>
      <c r="HB9" s="334"/>
      <c r="HC9" s="334"/>
      <c r="HD9" s="334"/>
      <c r="HE9" s="334"/>
      <c r="HF9" s="334"/>
      <c r="HG9" s="334"/>
      <c r="HH9" s="334"/>
      <c r="HI9" s="334"/>
      <c r="HJ9" s="334"/>
      <c r="HK9" s="334"/>
      <c r="HL9" s="334"/>
      <c r="HM9" s="334"/>
      <c r="HN9" s="334"/>
      <c r="HO9" s="334"/>
      <c r="HP9" s="334"/>
      <c r="HQ9" s="334"/>
      <c r="HR9" s="334"/>
      <c r="HS9" s="334"/>
      <c r="HT9" s="334"/>
      <c r="HU9" s="334"/>
      <c r="HV9" s="334"/>
      <c r="HW9" s="334"/>
      <c r="HX9" s="334"/>
      <c r="HY9" s="334"/>
      <c r="HZ9" s="334"/>
      <c r="IA9" s="334"/>
      <c r="IB9" s="334"/>
      <c r="IC9" s="334"/>
      <c r="ID9" s="334"/>
      <c r="IE9" s="334"/>
      <c r="IF9" s="334"/>
      <c r="IG9" s="334"/>
      <c r="IH9" s="334"/>
      <c r="II9" s="334"/>
      <c r="IJ9" s="334"/>
      <c r="IK9" s="334"/>
      <c r="IL9" s="334"/>
      <c r="IM9" s="334"/>
      <c r="IN9" s="334"/>
      <c r="IO9" s="334"/>
      <c r="IP9" s="334"/>
      <c r="IQ9" s="334"/>
      <c r="IR9" s="334"/>
      <c r="IS9" s="334"/>
      <c r="IT9" s="334"/>
      <c r="IU9" s="334"/>
    </row>
    <row r="10" spans="1:255" ht="27" customHeight="1" thickBot="1" x14ac:dyDescent="0.35">
      <c r="A10" s="318" t="s">
        <v>6</v>
      </c>
      <c r="B10" s="319" t="s">
        <v>7</v>
      </c>
      <c r="C10" s="320" t="s">
        <v>8</v>
      </c>
      <c r="D10" s="311"/>
      <c r="E10" s="305"/>
      <c r="F10" s="419" t="s">
        <v>251</v>
      </c>
      <c r="G10" s="420"/>
      <c r="H10" s="420"/>
      <c r="I10" s="421"/>
      <c r="J10" s="305"/>
      <c r="K10" s="305"/>
      <c r="L10" s="305"/>
      <c r="M10" s="305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4"/>
      <c r="FE10" s="334"/>
      <c r="FF10" s="334"/>
      <c r="FG10" s="334"/>
      <c r="FH10" s="334"/>
      <c r="FI10" s="334"/>
      <c r="FJ10" s="334"/>
      <c r="FK10" s="334"/>
      <c r="FL10" s="334"/>
      <c r="FM10" s="334"/>
      <c r="FN10" s="334"/>
      <c r="FO10" s="334"/>
      <c r="FP10" s="334"/>
      <c r="FQ10" s="334"/>
      <c r="FR10" s="334"/>
      <c r="FS10" s="334"/>
      <c r="FT10" s="334"/>
      <c r="FU10" s="334"/>
      <c r="FV10" s="334"/>
      <c r="FW10" s="334"/>
      <c r="FX10" s="334"/>
      <c r="FY10" s="334"/>
      <c r="FZ10" s="334"/>
      <c r="GA10" s="334"/>
      <c r="GB10" s="334"/>
      <c r="GC10" s="334"/>
      <c r="GD10" s="334"/>
      <c r="GE10" s="334"/>
      <c r="GF10" s="334"/>
      <c r="GG10" s="334"/>
      <c r="GH10" s="334"/>
      <c r="GI10" s="334"/>
      <c r="GJ10" s="334"/>
      <c r="GK10" s="334"/>
      <c r="GL10" s="334"/>
      <c r="GM10" s="334"/>
      <c r="GN10" s="334"/>
      <c r="GO10" s="334"/>
      <c r="GP10" s="334"/>
      <c r="GQ10" s="334"/>
      <c r="GR10" s="334"/>
      <c r="GS10" s="334"/>
      <c r="GT10" s="334"/>
      <c r="GU10" s="334"/>
      <c r="GV10" s="334"/>
      <c r="GW10" s="334"/>
      <c r="GX10" s="334"/>
      <c r="GY10" s="334"/>
      <c r="GZ10" s="334"/>
      <c r="HA10" s="334"/>
      <c r="HB10" s="334"/>
      <c r="HC10" s="334"/>
      <c r="HD10" s="334"/>
      <c r="HE10" s="334"/>
      <c r="HF10" s="334"/>
      <c r="HG10" s="334"/>
      <c r="HH10" s="334"/>
      <c r="HI10" s="334"/>
      <c r="HJ10" s="334"/>
      <c r="HK10" s="334"/>
      <c r="HL10" s="334"/>
      <c r="HM10" s="334"/>
      <c r="HN10" s="334"/>
      <c r="HO10" s="334"/>
      <c r="HP10" s="334"/>
      <c r="HQ10" s="334"/>
      <c r="HR10" s="334"/>
      <c r="HS10" s="334"/>
      <c r="HT10" s="334"/>
      <c r="HU10" s="334"/>
      <c r="HV10" s="334"/>
      <c r="HW10" s="334"/>
      <c r="HX10" s="334"/>
      <c r="HY10" s="334"/>
      <c r="HZ10" s="334"/>
      <c r="IA10" s="334"/>
      <c r="IB10" s="334"/>
      <c r="IC10" s="334"/>
      <c r="ID10" s="334"/>
      <c r="IE10" s="334"/>
      <c r="IF10" s="334"/>
      <c r="IG10" s="334"/>
      <c r="IH10" s="334"/>
      <c r="II10" s="334"/>
      <c r="IJ10" s="334"/>
      <c r="IK10" s="334"/>
      <c r="IL10" s="334"/>
      <c r="IM10" s="334"/>
      <c r="IN10" s="334"/>
      <c r="IO10" s="334"/>
      <c r="IP10" s="334"/>
      <c r="IQ10" s="334"/>
      <c r="IR10" s="334"/>
      <c r="IS10" s="334"/>
      <c r="IT10" s="334"/>
      <c r="IU10" s="334"/>
    </row>
    <row r="11" spans="1:255" ht="15.6" customHeight="1" x14ac:dyDescent="0.3">
      <c r="A11" s="352" t="s">
        <v>10</v>
      </c>
      <c r="B11" s="353">
        <v>640</v>
      </c>
      <c r="C11" s="345"/>
      <c r="D11" s="311"/>
      <c r="E11" s="305"/>
      <c r="F11" s="422"/>
      <c r="G11" s="423"/>
      <c r="H11" s="423"/>
      <c r="I11" s="424"/>
      <c r="J11" s="305"/>
      <c r="K11" s="329" t="s">
        <v>254</v>
      </c>
      <c r="L11" s="305"/>
      <c r="M11" s="305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334"/>
      <c r="BU11" s="334"/>
      <c r="BV11" s="334"/>
      <c r="BW11" s="334"/>
      <c r="BX11" s="334"/>
      <c r="BY11" s="334"/>
      <c r="BZ11" s="334"/>
      <c r="CA11" s="334"/>
      <c r="CB11" s="334"/>
      <c r="CC11" s="334"/>
      <c r="CD11" s="334"/>
      <c r="CE11" s="334"/>
      <c r="CF11" s="334"/>
      <c r="CG11" s="334"/>
      <c r="CH11" s="334"/>
      <c r="CI11" s="334"/>
      <c r="CJ11" s="334"/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334"/>
      <c r="DC11" s="334"/>
      <c r="DD11" s="334"/>
      <c r="DE11" s="334"/>
      <c r="DF11" s="334"/>
      <c r="DG11" s="334"/>
      <c r="DH11" s="334"/>
      <c r="DI11" s="334"/>
      <c r="DJ11" s="334"/>
      <c r="DK11" s="334"/>
      <c r="DL11" s="334"/>
      <c r="DM11" s="334"/>
      <c r="DN11" s="334"/>
      <c r="DO11" s="334"/>
      <c r="DP11" s="334"/>
      <c r="DQ11" s="334"/>
      <c r="DR11" s="334"/>
      <c r="DS11" s="334"/>
      <c r="DT11" s="334"/>
      <c r="DU11" s="334"/>
      <c r="DV11" s="334"/>
      <c r="DW11" s="334"/>
      <c r="DX11" s="334"/>
      <c r="DY11" s="334"/>
      <c r="DZ11" s="334"/>
      <c r="EA11" s="334"/>
      <c r="EB11" s="334"/>
      <c r="EC11" s="334"/>
      <c r="ED11" s="334"/>
      <c r="EE11" s="334"/>
      <c r="EF11" s="334"/>
      <c r="EG11" s="334"/>
      <c r="EH11" s="334"/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334"/>
      <c r="FS11" s="334"/>
      <c r="FT11" s="334"/>
      <c r="FU11" s="334"/>
      <c r="FV11" s="334"/>
      <c r="FW11" s="334"/>
      <c r="FX11" s="334"/>
      <c r="FY11" s="334"/>
      <c r="FZ11" s="334"/>
      <c r="GA11" s="334"/>
      <c r="GB11" s="334"/>
      <c r="GC11" s="334"/>
      <c r="GD11" s="334"/>
      <c r="GE11" s="334"/>
      <c r="GF11" s="334"/>
      <c r="GG11" s="334"/>
      <c r="GH11" s="334"/>
      <c r="GI11" s="334"/>
      <c r="GJ11" s="334"/>
      <c r="GK11" s="334"/>
      <c r="GL11" s="334"/>
      <c r="GM11" s="334"/>
      <c r="GN11" s="334"/>
      <c r="GO11" s="334"/>
      <c r="GP11" s="334"/>
      <c r="GQ11" s="334"/>
      <c r="GR11" s="334"/>
      <c r="GS11" s="334"/>
      <c r="GT11" s="334"/>
      <c r="GU11" s="334"/>
      <c r="GV11" s="334"/>
      <c r="GW11" s="334"/>
      <c r="GX11" s="334"/>
      <c r="GY11" s="334"/>
      <c r="GZ11" s="334"/>
      <c r="HA11" s="334"/>
      <c r="HB11" s="334"/>
      <c r="HC11" s="334"/>
      <c r="HD11" s="334"/>
      <c r="HE11" s="334"/>
      <c r="HF11" s="334"/>
      <c r="HG11" s="334"/>
      <c r="HH11" s="334"/>
      <c r="HI11" s="334"/>
      <c r="HJ11" s="334"/>
      <c r="HK11" s="334"/>
      <c r="HL11" s="334"/>
      <c r="HM11" s="334"/>
      <c r="HN11" s="334"/>
      <c r="HO11" s="334"/>
      <c r="HP11" s="334"/>
      <c r="HQ11" s="334"/>
      <c r="HR11" s="334"/>
      <c r="HS11" s="334"/>
      <c r="HT11" s="334"/>
      <c r="HU11" s="334"/>
      <c r="HV11" s="334"/>
      <c r="HW11" s="334"/>
      <c r="HX11" s="334"/>
      <c r="HY11" s="334"/>
      <c r="HZ11" s="334"/>
      <c r="IA11" s="334"/>
      <c r="IB11" s="334"/>
      <c r="IC11" s="334"/>
      <c r="ID11" s="334"/>
      <c r="IE11" s="334"/>
      <c r="IF11" s="334"/>
      <c r="IG11" s="334"/>
      <c r="IH11" s="334"/>
      <c r="II11" s="334"/>
      <c r="IJ11" s="334"/>
      <c r="IK11" s="334"/>
      <c r="IL11" s="334"/>
      <c r="IM11" s="334"/>
      <c r="IN11" s="334"/>
      <c r="IO11" s="334"/>
      <c r="IP11" s="334"/>
      <c r="IQ11" s="334"/>
      <c r="IR11" s="334"/>
      <c r="IS11" s="334"/>
      <c r="IT11" s="334"/>
      <c r="IU11" s="334"/>
    </row>
    <row r="12" spans="1:255" ht="15.6" customHeight="1" x14ac:dyDescent="0.3">
      <c r="A12" s="354" t="s">
        <v>9</v>
      </c>
      <c r="B12" s="355">
        <v>640</v>
      </c>
      <c r="C12" s="345"/>
      <c r="D12" s="311"/>
      <c r="E12" s="305"/>
      <c r="F12" s="422"/>
      <c r="G12" s="423"/>
      <c r="H12" s="423"/>
      <c r="I12" s="424"/>
      <c r="J12" s="305"/>
      <c r="K12" s="329" t="s">
        <v>255</v>
      </c>
      <c r="L12" s="305"/>
      <c r="M12" s="305"/>
      <c r="N12" s="334"/>
      <c r="O12" s="334"/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  <c r="AE12" s="334"/>
      <c r="AF12" s="334"/>
      <c r="AG12" s="334"/>
      <c r="AH12" s="334"/>
      <c r="AI12" s="334"/>
      <c r="AJ12" s="334"/>
      <c r="AK12" s="334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334"/>
      <c r="BU12" s="334"/>
      <c r="BV12" s="334"/>
      <c r="BW12" s="334"/>
      <c r="BX12" s="334"/>
      <c r="BY12" s="334"/>
      <c r="BZ12" s="334"/>
      <c r="CA12" s="334"/>
      <c r="CB12" s="334"/>
      <c r="CC12" s="334"/>
      <c r="CD12" s="334"/>
      <c r="CE12" s="334"/>
      <c r="CF12" s="334"/>
      <c r="CG12" s="334"/>
      <c r="CH12" s="334"/>
      <c r="CI12" s="334"/>
      <c r="CJ12" s="334"/>
      <c r="CK12" s="334"/>
      <c r="CL12" s="334"/>
      <c r="CM12" s="334"/>
      <c r="CN12" s="334"/>
      <c r="CO12" s="334"/>
      <c r="CP12" s="334"/>
      <c r="CQ12" s="334"/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334"/>
      <c r="DC12" s="334"/>
      <c r="DD12" s="334"/>
      <c r="DE12" s="334"/>
      <c r="DF12" s="334"/>
      <c r="DG12" s="334"/>
      <c r="DH12" s="334"/>
      <c r="DI12" s="334"/>
      <c r="DJ12" s="334"/>
      <c r="DK12" s="334"/>
      <c r="DL12" s="334"/>
      <c r="DM12" s="334"/>
      <c r="DN12" s="334"/>
      <c r="DO12" s="334"/>
      <c r="DP12" s="334"/>
      <c r="DQ12" s="334"/>
      <c r="DR12" s="334"/>
      <c r="DS12" s="334"/>
      <c r="DT12" s="334"/>
      <c r="DU12" s="334"/>
      <c r="DV12" s="334"/>
      <c r="DW12" s="334"/>
      <c r="DX12" s="334"/>
      <c r="DY12" s="334"/>
      <c r="DZ12" s="334"/>
      <c r="EA12" s="334"/>
      <c r="EB12" s="334"/>
      <c r="EC12" s="334"/>
      <c r="ED12" s="334"/>
      <c r="EE12" s="334"/>
      <c r="EF12" s="334"/>
      <c r="EG12" s="334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334"/>
      <c r="FS12" s="334"/>
      <c r="FT12" s="334"/>
      <c r="FU12" s="334"/>
      <c r="FV12" s="334"/>
      <c r="FW12" s="334"/>
      <c r="FX12" s="334"/>
      <c r="FY12" s="334"/>
      <c r="FZ12" s="334"/>
      <c r="GA12" s="334"/>
      <c r="GB12" s="334"/>
      <c r="GC12" s="334"/>
      <c r="GD12" s="334"/>
      <c r="GE12" s="334"/>
      <c r="GF12" s="334"/>
      <c r="GG12" s="334"/>
      <c r="GH12" s="334"/>
      <c r="GI12" s="334"/>
      <c r="GJ12" s="334"/>
      <c r="GK12" s="334"/>
      <c r="GL12" s="334"/>
      <c r="GM12" s="334"/>
      <c r="GN12" s="334"/>
      <c r="GO12" s="334"/>
      <c r="GP12" s="334"/>
      <c r="GQ12" s="334"/>
      <c r="GR12" s="334"/>
      <c r="GS12" s="334"/>
      <c r="GT12" s="334"/>
      <c r="GU12" s="334"/>
      <c r="GV12" s="334"/>
      <c r="GW12" s="334"/>
      <c r="GX12" s="334"/>
      <c r="GY12" s="334"/>
      <c r="GZ12" s="334"/>
      <c r="HA12" s="334"/>
      <c r="HB12" s="334"/>
      <c r="HC12" s="334"/>
      <c r="HD12" s="334"/>
      <c r="HE12" s="334"/>
      <c r="HF12" s="334"/>
      <c r="HG12" s="334"/>
      <c r="HH12" s="334"/>
      <c r="HI12" s="334"/>
      <c r="HJ12" s="334"/>
      <c r="HK12" s="334"/>
      <c r="HL12" s="334"/>
      <c r="HM12" s="334"/>
      <c r="HN12" s="334"/>
      <c r="HO12" s="334"/>
      <c r="HP12" s="334"/>
      <c r="HQ12" s="334"/>
      <c r="HR12" s="334"/>
      <c r="HS12" s="334"/>
      <c r="HT12" s="334"/>
      <c r="HU12" s="334"/>
      <c r="HV12" s="334"/>
      <c r="HW12" s="334"/>
      <c r="HX12" s="334"/>
      <c r="HY12" s="334"/>
      <c r="HZ12" s="334"/>
      <c r="IA12" s="334"/>
      <c r="IB12" s="334"/>
      <c r="IC12" s="334"/>
      <c r="ID12" s="334"/>
      <c r="IE12" s="334"/>
      <c r="IF12" s="334"/>
      <c r="IG12" s="334"/>
      <c r="IH12" s="334"/>
      <c r="II12" s="334"/>
      <c r="IJ12" s="334"/>
      <c r="IK12" s="334"/>
      <c r="IL12" s="334"/>
      <c r="IM12" s="334"/>
      <c r="IN12" s="334"/>
      <c r="IO12" s="334"/>
      <c r="IP12" s="334"/>
      <c r="IQ12" s="334"/>
      <c r="IR12" s="334"/>
      <c r="IS12" s="334"/>
      <c r="IT12" s="334"/>
      <c r="IU12" s="334"/>
    </row>
    <row r="13" spans="1:255" ht="15.6" customHeight="1" x14ac:dyDescent="0.3">
      <c r="A13" s="354" t="s">
        <v>15</v>
      </c>
      <c r="B13" s="355">
        <v>640</v>
      </c>
      <c r="C13" s="345"/>
      <c r="D13" s="311"/>
      <c r="E13" s="305"/>
      <c r="F13" s="422"/>
      <c r="G13" s="423"/>
      <c r="H13" s="423"/>
      <c r="I13" s="424"/>
      <c r="J13" s="305"/>
      <c r="K13" s="329" t="s">
        <v>256</v>
      </c>
      <c r="L13" s="305"/>
      <c r="M13" s="305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  <c r="FR13" s="334"/>
      <c r="FS13" s="334"/>
      <c r="FT13" s="334"/>
      <c r="FU13" s="334"/>
      <c r="FV13" s="334"/>
      <c r="FW13" s="334"/>
      <c r="FX13" s="334"/>
      <c r="FY13" s="334"/>
      <c r="FZ13" s="334"/>
      <c r="GA13" s="334"/>
      <c r="GB13" s="334"/>
      <c r="GC13" s="334"/>
      <c r="GD13" s="334"/>
      <c r="GE13" s="334"/>
      <c r="GF13" s="334"/>
      <c r="GG13" s="334"/>
      <c r="GH13" s="334"/>
      <c r="GI13" s="334"/>
      <c r="GJ13" s="334"/>
      <c r="GK13" s="334"/>
      <c r="GL13" s="334"/>
      <c r="GM13" s="334"/>
      <c r="GN13" s="334"/>
      <c r="GO13" s="334"/>
      <c r="GP13" s="334"/>
      <c r="GQ13" s="334"/>
      <c r="GR13" s="334"/>
      <c r="GS13" s="334"/>
      <c r="GT13" s="334"/>
      <c r="GU13" s="334"/>
      <c r="GV13" s="334"/>
      <c r="GW13" s="334"/>
      <c r="GX13" s="334"/>
      <c r="GY13" s="334"/>
      <c r="GZ13" s="334"/>
      <c r="HA13" s="334"/>
      <c r="HB13" s="334"/>
      <c r="HC13" s="334"/>
      <c r="HD13" s="334"/>
      <c r="HE13" s="334"/>
      <c r="HF13" s="334"/>
      <c r="HG13" s="334"/>
      <c r="HH13" s="334"/>
      <c r="HI13" s="334"/>
      <c r="HJ13" s="334"/>
      <c r="HK13" s="334"/>
      <c r="HL13" s="334"/>
      <c r="HM13" s="334"/>
      <c r="HN13" s="334"/>
      <c r="HO13" s="334"/>
      <c r="HP13" s="334"/>
      <c r="HQ13" s="334"/>
      <c r="HR13" s="334"/>
      <c r="HS13" s="334"/>
      <c r="HT13" s="334"/>
      <c r="HU13" s="334"/>
      <c r="HV13" s="334"/>
      <c r="HW13" s="334"/>
      <c r="HX13" s="334"/>
      <c r="HY13" s="334"/>
      <c r="HZ13" s="334"/>
      <c r="IA13" s="334"/>
      <c r="IB13" s="334"/>
      <c r="IC13" s="334"/>
      <c r="ID13" s="334"/>
      <c r="IE13" s="334"/>
      <c r="IF13" s="334"/>
      <c r="IG13" s="334"/>
      <c r="IH13" s="334"/>
      <c r="II13" s="334"/>
      <c r="IJ13" s="334"/>
      <c r="IK13" s="334"/>
      <c r="IL13" s="334"/>
      <c r="IM13" s="334"/>
      <c r="IN13" s="334"/>
      <c r="IO13" s="334"/>
      <c r="IP13" s="334"/>
      <c r="IQ13" s="334"/>
      <c r="IR13" s="334"/>
      <c r="IS13" s="334"/>
      <c r="IT13" s="334"/>
      <c r="IU13" s="334"/>
    </row>
    <row r="14" spans="1:255" ht="15.6" customHeight="1" x14ac:dyDescent="0.3">
      <c r="A14" s="356" t="s">
        <v>21</v>
      </c>
      <c r="B14" s="357">
        <v>160</v>
      </c>
      <c r="C14" s="345"/>
      <c r="D14" s="311"/>
      <c r="E14" s="305"/>
      <c r="F14" s="422"/>
      <c r="G14" s="423"/>
      <c r="H14" s="423"/>
      <c r="I14" s="424"/>
      <c r="J14" s="305"/>
      <c r="K14" s="305"/>
      <c r="L14" s="305"/>
      <c r="M14" s="305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34"/>
      <c r="AL14" s="334"/>
      <c r="AM14" s="334"/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  <c r="FX14" s="334"/>
      <c r="FY14" s="334"/>
      <c r="FZ14" s="334"/>
      <c r="GA14" s="334"/>
      <c r="GB14" s="334"/>
      <c r="GC14" s="334"/>
      <c r="GD14" s="334"/>
      <c r="GE14" s="334"/>
      <c r="GF14" s="334"/>
      <c r="GG14" s="334"/>
      <c r="GH14" s="334"/>
      <c r="GI14" s="334"/>
      <c r="GJ14" s="334"/>
      <c r="GK14" s="334"/>
      <c r="GL14" s="334"/>
      <c r="GM14" s="334"/>
      <c r="GN14" s="334"/>
      <c r="GO14" s="334"/>
      <c r="GP14" s="334"/>
      <c r="GQ14" s="334"/>
      <c r="GR14" s="334"/>
      <c r="GS14" s="334"/>
      <c r="GT14" s="334"/>
      <c r="GU14" s="334"/>
      <c r="GV14" s="334"/>
      <c r="GW14" s="334"/>
      <c r="GX14" s="334"/>
      <c r="GY14" s="334"/>
      <c r="GZ14" s="334"/>
      <c r="HA14" s="334"/>
      <c r="HB14" s="334"/>
      <c r="HC14" s="334"/>
      <c r="HD14" s="334"/>
      <c r="HE14" s="334"/>
      <c r="HF14" s="334"/>
      <c r="HG14" s="334"/>
      <c r="HH14" s="334"/>
      <c r="HI14" s="334"/>
      <c r="HJ14" s="334"/>
      <c r="HK14" s="334"/>
      <c r="HL14" s="334"/>
      <c r="HM14" s="334"/>
      <c r="HN14" s="334"/>
      <c r="HO14" s="334"/>
      <c r="HP14" s="334"/>
      <c r="HQ14" s="334"/>
      <c r="HR14" s="334"/>
      <c r="HS14" s="334"/>
      <c r="HT14" s="334"/>
      <c r="HU14" s="334"/>
      <c r="HV14" s="334"/>
      <c r="HW14" s="334"/>
      <c r="HX14" s="334"/>
      <c r="HY14" s="334"/>
      <c r="HZ14" s="334"/>
      <c r="IA14" s="334"/>
      <c r="IB14" s="334"/>
      <c r="IC14" s="334"/>
      <c r="ID14" s="334"/>
      <c r="IE14" s="334"/>
      <c r="IF14" s="334"/>
      <c r="IG14" s="334"/>
      <c r="IH14" s="334"/>
      <c r="II14" s="334"/>
      <c r="IJ14" s="334"/>
      <c r="IK14" s="334"/>
      <c r="IL14" s="334"/>
      <c r="IM14" s="334"/>
      <c r="IN14" s="334"/>
      <c r="IO14" s="334"/>
      <c r="IP14" s="334"/>
      <c r="IQ14" s="334"/>
      <c r="IR14" s="334"/>
      <c r="IS14" s="334"/>
      <c r="IT14" s="334"/>
      <c r="IU14" s="334"/>
    </row>
    <row r="15" spans="1:255" ht="17.25" customHeight="1" x14ac:dyDescent="0.3">
      <c r="A15" s="356" t="s">
        <v>27</v>
      </c>
      <c r="B15" s="357">
        <v>160</v>
      </c>
      <c r="C15" s="345"/>
      <c r="D15" s="311"/>
      <c r="E15" s="305"/>
      <c r="F15" s="422"/>
      <c r="G15" s="423"/>
      <c r="H15" s="423"/>
      <c r="I15" s="424"/>
      <c r="J15" s="305"/>
      <c r="K15" s="305"/>
      <c r="L15" s="305"/>
      <c r="M15" s="305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  <c r="FX15" s="334"/>
      <c r="FY15" s="334"/>
      <c r="FZ15" s="334"/>
      <c r="GA15" s="334"/>
      <c r="GB15" s="334"/>
      <c r="GC15" s="334"/>
      <c r="GD15" s="334"/>
      <c r="GE15" s="334"/>
      <c r="GF15" s="334"/>
      <c r="GG15" s="334"/>
      <c r="GH15" s="334"/>
      <c r="GI15" s="334"/>
      <c r="GJ15" s="334"/>
      <c r="GK15" s="334"/>
      <c r="GL15" s="334"/>
      <c r="GM15" s="334"/>
      <c r="GN15" s="334"/>
      <c r="GO15" s="334"/>
      <c r="GP15" s="334"/>
      <c r="GQ15" s="334"/>
      <c r="GR15" s="334"/>
      <c r="GS15" s="334"/>
      <c r="GT15" s="334"/>
      <c r="GU15" s="334"/>
      <c r="GV15" s="334"/>
      <c r="GW15" s="334"/>
      <c r="GX15" s="334"/>
      <c r="GY15" s="334"/>
      <c r="GZ15" s="334"/>
      <c r="HA15" s="334"/>
      <c r="HB15" s="334"/>
      <c r="HC15" s="334"/>
      <c r="HD15" s="334"/>
      <c r="HE15" s="334"/>
      <c r="HF15" s="334"/>
      <c r="HG15" s="334"/>
      <c r="HH15" s="334"/>
      <c r="HI15" s="334"/>
      <c r="HJ15" s="334"/>
      <c r="HK15" s="334"/>
      <c r="HL15" s="334"/>
      <c r="HM15" s="334"/>
      <c r="HN15" s="334"/>
      <c r="HO15" s="334"/>
      <c r="HP15" s="334"/>
      <c r="HQ15" s="334"/>
      <c r="HR15" s="334"/>
      <c r="HS15" s="334"/>
      <c r="HT15" s="334"/>
      <c r="HU15" s="334"/>
      <c r="HV15" s="334"/>
      <c r="HW15" s="334"/>
      <c r="HX15" s="334"/>
      <c r="HY15" s="334"/>
      <c r="HZ15" s="334"/>
      <c r="IA15" s="334"/>
      <c r="IB15" s="334"/>
      <c r="IC15" s="334"/>
      <c r="ID15" s="334"/>
      <c r="IE15" s="334"/>
      <c r="IF15" s="334"/>
      <c r="IG15" s="334"/>
      <c r="IH15" s="334"/>
      <c r="II15" s="334"/>
      <c r="IJ15" s="334"/>
      <c r="IK15" s="334"/>
      <c r="IL15" s="334"/>
      <c r="IM15" s="334"/>
      <c r="IN15" s="334"/>
      <c r="IO15" s="334"/>
      <c r="IP15" s="334"/>
      <c r="IQ15" s="334"/>
      <c r="IR15" s="334"/>
      <c r="IS15" s="334"/>
      <c r="IT15" s="334"/>
      <c r="IU15" s="334"/>
    </row>
    <row r="16" spans="1:255" ht="17.25" customHeight="1" x14ac:dyDescent="0.3">
      <c r="A16" s="356" t="s">
        <v>33</v>
      </c>
      <c r="B16" s="357">
        <v>160</v>
      </c>
      <c r="C16" s="345"/>
      <c r="D16" s="311"/>
      <c r="E16" s="305"/>
      <c r="F16" s="422"/>
      <c r="G16" s="423"/>
      <c r="H16" s="423"/>
      <c r="I16" s="424"/>
      <c r="J16" s="305"/>
      <c r="K16" s="305"/>
      <c r="L16" s="305"/>
      <c r="M16" s="305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  <c r="FX16" s="334"/>
      <c r="FY16" s="334"/>
      <c r="FZ16" s="334"/>
      <c r="GA16" s="334"/>
      <c r="GB16" s="334"/>
      <c r="GC16" s="334"/>
      <c r="GD16" s="334"/>
      <c r="GE16" s="334"/>
      <c r="GF16" s="334"/>
      <c r="GG16" s="334"/>
      <c r="GH16" s="334"/>
      <c r="GI16" s="334"/>
      <c r="GJ16" s="334"/>
      <c r="GK16" s="334"/>
      <c r="GL16" s="334"/>
      <c r="GM16" s="334"/>
      <c r="GN16" s="334"/>
      <c r="GO16" s="334"/>
      <c r="GP16" s="334"/>
      <c r="GQ16" s="334"/>
      <c r="GR16" s="334"/>
      <c r="GS16" s="334"/>
      <c r="GT16" s="334"/>
      <c r="GU16" s="334"/>
      <c r="GV16" s="334"/>
      <c r="GW16" s="334"/>
      <c r="GX16" s="334"/>
      <c r="GY16" s="334"/>
      <c r="GZ16" s="334"/>
      <c r="HA16" s="334"/>
      <c r="HB16" s="334"/>
      <c r="HC16" s="334"/>
      <c r="HD16" s="334"/>
      <c r="HE16" s="334"/>
      <c r="HF16" s="334"/>
      <c r="HG16" s="334"/>
      <c r="HH16" s="334"/>
      <c r="HI16" s="334"/>
      <c r="HJ16" s="334"/>
      <c r="HK16" s="334"/>
      <c r="HL16" s="334"/>
      <c r="HM16" s="334"/>
      <c r="HN16" s="334"/>
      <c r="HO16" s="334"/>
      <c r="HP16" s="334"/>
      <c r="HQ16" s="334"/>
      <c r="HR16" s="334"/>
      <c r="HS16" s="334"/>
      <c r="HT16" s="334"/>
      <c r="HU16" s="334"/>
      <c r="HV16" s="334"/>
      <c r="HW16" s="334"/>
      <c r="HX16" s="334"/>
      <c r="HY16" s="334"/>
      <c r="HZ16" s="334"/>
      <c r="IA16" s="334"/>
      <c r="IB16" s="334"/>
      <c r="IC16" s="334"/>
      <c r="ID16" s="334"/>
      <c r="IE16" s="334"/>
      <c r="IF16" s="334"/>
      <c r="IG16" s="334"/>
      <c r="IH16" s="334"/>
      <c r="II16" s="334"/>
      <c r="IJ16" s="334"/>
      <c r="IK16" s="334"/>
      <c r="IL16" s="334"/>
      <c r="IM16" s="334"/>
      <c r="IN16" s="334"/>
      <c r="IO16" s="334"/>
      <c r="IP16" s="334"/>
      <c r="IQ16" s="334"/>
      <c r="IR16" s="334"/>
      <c r="IS16" s="334"/>
      <c r="IT16" s="334"/>
      <c r="IU16" s="334"/>
    </row>
    <row r="17" spans="1:255" ht="17.25" customHeight="1" x14ac:dyDescent="0.3">
      <c r="A17" s="358" t="s">
        <v>39</v>
      </c>
      <c r="B17" s="359">
        <v>40</v>
      </c>
      <c r="C17" s="345"/>
      <c r="D17" s="311"/>
      <c r="E17" s="305"/>
      <c r="F17" s="422"/>
      <c r="G17" s="423"/>
      <c r="H17" s="423"/>
      <c r="I17" s="424"/>
      <c r="J17" s="305"/>
      <c r="K17" s="305"/>
      <c r="L17" s="305"/>
      <c r="M17" s="305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  <c r="FX17" s="334"/>
      <c r="FY17" s="334"/>
      <c r="FZ17" s="334"/>
      <c r="GA17" s="334"/>
      <c r="GB17" s="334"/>
      <c r="GC17" s="334"/>
      <c r="GD17" s="334"/>
      <c r="GE17" s="334"/>
      <c r="GF17" s="334"/>
      <c r="GG17" s="334"/>
      <c r="GH17" s="334"/>
      <c r="GI17" s="334"/>
      <c r="GJ17" s="334"/>
      <c r="GK17" s="334"/>
      <c r="GL17" s="334"/>
      <c r="GM17" s="334"/>
      <c r="GN17" s="334"/>
      <c r="GO17" s="334"/>
      <c r="GP17" s="334"/>
      <c r="GQ17" s="334"/>
      <c r="GR17" s="334"/>
      <c r="GS17" s="334"/>
      <c r="GT17" s="334"/>
      <c r="GU17" s="334"/>
      <c r="GV17" s="334"/>
      <c r="GW17" s="334"/>
      <c r="GX17" s="334"/>
      <c r="GY17" s="334"/>
      <c r="GZ17" s="334"/>
      <c r="HA17" s="334"/>
      <c r="HB17" s="334"/>
      <c r="HC17" s="334"/>
      <c r="HD17" s="334"/>
      <c r="HE17" s="334"/>
      <c r="HF17" s="334"/>
      <c r="HG17" s="334"/>
      <c r="HH17" s="334"/>
      <c r="HI17" s="334"/>
      <c r="HJ17" s="334"/>
      <c r="HK17" s="334"/>
      <c r="HL17" s="334"/>
      <c r="HM17" s="334"/>
      <c r="HN17" s="334"/>
      <c r="HO17" s="334"/>
      <c r="HP17" s="334"/>
      <c r="HQ17" s="334"/>
      <c r="HR17" s="334"/>
      <c r="HS17" s="334"/>
      <c r="HT17" s="334"/>
      <c r="HU17" s="334"/>
      <c r="HV17" s="334"/>
      <c r="HW17" s="334"/>
      <c r="HX17" s="334"/>
      <c r="HY17" s="334"/>
      <c r="HZ17" s="334"/>
      <c r="IA17" s="334"/>
      <c r="IB17" s="334"/>
      <c r="IC17" s="334"/>
      <c r="ID17" s="334"/>
      <c r="IE17" s="334"/>
      <c r="IF17" s="334"/>
      <c r="IG17" s="334"/>
      <c r="IH17" s="334"/>
      <c r="II17" s="334"/>
      <c r="IJ17" s="334"/>
      <c r="IK17" s="334"/>
      <c r="IL17" s="334"/>
      <c r="IM17" s="334"/>
      <c r="IN17" s="334"/>
      <c r="IO17" s="334"/>
      <c r="IP17" s="334"/>
      <c r="IQ17" s="334"/>
      <c r="IR17" s="334"/>
      <c r="IS17" s="334"/>
      <c r="IT17" s="334"/>
      <c r="IU17" s="334"/>
    </row>
    <row r="18" spans="1:255" ht="17.25" customHeight="1" x14ac:dyDescent="0.3">
      <c r="A18" s="358" t="s">
        <v>45</v>
      </c>
      <c r="B18" s="359">
        <v>40</v>
      </c>
      <c r="C18" s="345"/>
      <c r="D18" s="311"/>
      <c r="E18" s="305"/>
      <c r="F18" s="422"/>
      <c r="G18" s="423"/>
      <c r="H18" s="423"/>
      <c r="I18" s="424"/>
      <c r="J18" s="305"/>
      <c r="K18" s="305"/>
      <c r="L18" s="305"/>
      <c r="M18" s="305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  <c r="FX18" s="334"/>
      <c r="FY18" s="334"/>
      <c r="FZ18" s="334"/>
      <c r="GA18" s="334"/>
      <c r="GB18" s="334"/>
      <c r="GC18" s="334"/>
      <c r="GD18" s="334"/>
      <c r="GE18" s="334"/>
      <c r="GF18" s="334"/>
      <c r="GG18" s="334"/>
      <c r="GH18" s="334"/>
      <c r="GI18" s="334"/>
      <c r="GJ18" s="334"/>
      <c r="GK18" s="334"/>
      <c r="GL18" s="334"/>
      <c r="GM18" s="334"/>
      <c r="GN18" s="334"/>
      <c r="GO18" s="334"/>
      <c r="GP18" s="334"/>
      <c r="GQ18" s="334"/>
      <c r="GR18" s="334"/>
      <c r="GS18" s="334"/>
      <c r="GT18" s="334"/>
      <c r="GU18" s="334"/>
      <c r="GV18" s="334"/>
      <c r="GW18" s="334"/>
      <c r="GX18" s="334"/>
      <c r="GY18" s="334"/>
      <c r="GZ18" s="334"/>
      <c r="HA18" s="334"/>
      <c r="HB18" s="334"/>
      <c r="HC18" s="334"/>
      <c r="HD18" s="334"/>
      <c r="HE18" s="334"/>
      <c r="HF18" s="334"/>
      <c r="HG18" s="334"/>
      <c r="HH18" s="334"/>
      <c r="HI18" s="334"/>
      <c r="HJ18" s="334"/>
      <c r="HK18" s="334"/>
      <c r="HL18" s="334"/>
      <c r="HM18" s="334"/>
      <c r="HN18" s="334"/>
      <c r="HO18" s="334"/>
      <c r="HP18" s="334"/>
      <c r="HQ18" s="334"/>
      <c r="HR18" s="334"/>
      <c r="HS18" s="334"/>
      <c r="HT18" s="334"/>
      <c r="HU18" s="334"/>
      <c r="HV18" s="334"/>
      <c r="HW18" s="334"/>
      <c r="HX18" s="334"/>
      <c r="HY18" s="334"/>
      <c r="HZ18" s="334"/>
      <c r="IA18" s="334"/>
      <c r="IB18" s="334"/>
      <c r="IC18" s="334"/>
      <c r="ID18" s="334"/>
      <c r="IE18" s="334"/>
      <c r="IF18" s="334"/>
      <c r="IG18" s="334"/>
      <c r="IH18" s="334"/>
      <c r="II18" s="334"/>
      <c r="IJ18" s="334"/>
      <c r="IK18" s="334"/>
      <c r="IL18" s="334"/>
      <c r="IM18" s="334"/>
      <c r="IN18" s="334"/>
      <c r="IO18" s="334"/>
      <c r="IP18" s="334"/>
      <c r="IQ18" s="334"/>
      <c r="IR18" s="334"/>
      <c r="IS18" s="334"/>
      <c r="IT18" s="334"/>
      <c r="IU18" s="334"/>
    </row>
    <row r="19" spans="1:255" ht="16.2" customHeight="1" thickBot="1" x14ac:dyDescent="0.35">
      <c r="A19" s="360" t="s">
        <v>50</v>
      </c>
      <c r="B19" s="361">
        <v>40</v>
      </c>
      <c r="C19" s="345"/>
      <c r="D19" s="311"/>
      <c r="E19" s="305"/>
      <c r="F19" s="422"/>
      <c r="G19" s="423"/>
      <c r="H19" s="423"/>
      <c r="I19" s="424"/>
      <c r="J19" s="305"/>
      <c r="K19" s="305"/>
      <c r="L19" s="305"/>
      <c r="M19" s="305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  <c r="FX19" s="334"/>
      <c r="FY19" s="334"/>
      <c r="FZ19" s="334"/>
      <c r="GA19" s="334"/>
      <c r="GB19" s="334"/>
      <c r="GC19" s="334"/>
      <c r="GD19" s="334"/>
      <c r="GE19" s="334"/>
      <c r="GF19" s="334"/>
      <c r="GG19" s="334"/>
      <c r="GH19" s="334"/>
      <c r="GI19" s="334"/>
      <c r="GJ19" s="334"/>
      <c r="GK19" s="334"/>
      <c r="GL19" s="334"/>
      <c r="GM19" s="334"/>
      <c r="GN19" s="334"/>
      <c r="GO19" s="334"/>
      <c r="GP19" s="334"/>
      <c r="GQ19" s="334"/>
      <c r="GR19" s="334"/>
      <c r="GS19" s="334"/>
      <c r="GT19" s="334"/>
      <c r="GU19" s="334"/>
      <c r="GV19" s="334"/>
      <c r="GW19" s="334"/>
      <c r="GX19" s="334"/>
      <c r="GY19" s="334"/>
      <c r="GZ19" s="334"/>
      <c r="HA19" s="334"/>
      <c r="HB19" s="334"/>
      <c r="HC19" s="334"/>
      <c r="HD19" s="334"/>
      <c r="HE19" s="334"/>
      <c r="HF19" s="334"/>
      <c r="HG19" s="334"/>
      <c r="HH19" s="334"/>
      <c r="HI19" s="334"/>
      <c r="HJ19" s="334"/>
      <c r="HK19" s="334"/>
      <c r="HL19" s="334"/>
      <c r="HM19" s="334"/>
      <c r="HN19" s="334"/>
      <c r="HO19" s="334"/>
      <c r="HP19" s="334"/>
      <c r="HQ19" s="334"/>
      <c r="HR19" s="334"/>
      <c r="HS19" s="334"/>
      <c r="HT19" s="334"/>
      <c r="HU19" s="334"/>
      <c r="HV19" s="334"/>
      <c r="HW19" s="334"/>
      <c r="HX19" s="334"/>
      <c r="HY19" s="334"/>
      <c r="HZ19" s="334"/>
      <c r="IA19" s="334"/>
      <c r="IB19" s="334"/>
      <c r="IC19" s="334"/>
      <c r="ID19" s="334"/>
      <c r="IE19" s="334"/>
      <c r="IF19" s="334"/>
      <c r="IG19" s="334"/>
      <c r="IH19" s="334"/>
      <c r="II19" s="334"/>
      <c r="IJ19" s="334"/>
      <c r="IK19" s="334"/>
      <c r="IL19" s="334"/>
      <c r="IM19" s="334"/>
      <c r="IN19" s="334"/>
      <c r="IO19" s="334"/>
      <c r="IP19" s="334"/>
      <c r="IQ19" s="334"/>
      <c r="IR19" s="334"/>
      <c r="IS19" s="334"/>
      <c r="IT19" s="334"/>
      <c r="IU19" s="334"/>
    </row>
    <row r="20" spans="1:255" ht="16.2" thickBot="1" x14ac:dyDescent="0.35">
      <c r="A20" s="354" t="s">
        <v>16</v>
      </c>
      <c r="B20" s="355">
        <v>640</v>
      </c>
      <c r="C20" s="345"/>
      <c r="D20" s="311"/>
      <c r="E20" s="305"/>
      <c r="F20" s="425"/>
      <c r="G20" s="426"/>
      <c r="H20" s="426"/>
      <c r="I20" s="427"/>
      <c r="J20" s="305"/>
      <c r="K20" s="305"/>
      <c r="L20" s="305"/>
      <c r="M20" s="305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4"/>
      <c r="GJ20" s="334"/>
      <c r="GK20" s="334"/>
      <c r="GL20" s="334"/>
      <c r="GM20" s="334"/>
      <c r="GN20" s="334"/>
      <c r="GO20" s="334"/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334"/>
      <c r="HE20" s="334"/>
      <c r="HF20" s="334"/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334"/>
      <c r="HZ20" s="334"/>
      <c r="IA20" s="33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4"/>
      <c r="IU20" s="334"/>
    </row>
    <row r="21" spans="1:255" x14ac:dyDescent="0.3">
      <c r="A21" s="354" t="s">
        <v>60</v>
      </c>
      <c r="B21" s="355">
        <v>640</v>
      </c>
      <c r="C21" s="345"/>
      <c r="D21" s="311"/>
      <c r="E21" s="305"/>
      <c r="F21" s="305"/>
      <c r="G21" s="305"/>
      <c r="H21" s="305"/>
      <c r="I21" s="305"/>
      <c r="J21" s="305"/>
      <c r="K21" s="305"/>
      <c r="L21" s="305"/>
      <c r="M21" s="305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  <c r="FX21" s="334"/>
      <c r="FY21" s="334"/>
      <c r="FZ21" s="334"/>
      <c r="GA21" s="334"/>
      <c r="GB21" s="334"/>
      <c r="GC21" s="334"/>
      <c r="GD21" s="334"/>
      <c r="GE21" s="334"/>
      <c r="GF21" s="334"/>
      <c r="GG21" s="334"/>
      <c r="GH21" s="334"/>
      <c r="GI21" s="334"/>
      <c r="GJ21" s="334"/>
      <c r="GK21" s="334"/>
      <c r="GL21" s="334"/>
      <c r="GM21" s="334"/>
      <c r="GN21" s="334"/>
      <c r="GO21" s="334"/>
      <c r="GP21" s="334"/>
      <c r="GQ21" s="334"/>
      <c r="GR21" s="334"/>
      <c r="GS21" s="334"/>
      <c r="GT21" s="334"/>
      <c r="GU21" s="334"/>
      <c r="GV21" s="334"/>
      <c r="GW21" s="334"/>
      <c r="GX21" s="334"/>
      <c r="GY21" s="334"/>
      <c r="GZ21" s="334"/>
      <c r="HA21" s="334"/>
      <c r="HB21" s="334"/>
      <c r="HC21" s="334"/>
      <c r="HD21" s="334"/>
      <c r="HE21" s="334"/>
      <c r="HF21" s="334"/>
      <c r="HG21" s="334"/>
      <c r="HH21" s="334"/>
      <c r="HI21" s="334"/>
      <c r="HJ21" s="334"/>
      <c r="HK21" s="334"/>
      <c r="HL21" s="334"/>
      <c r="HM21" s="334"/>
      <c r="HN21" s="334"/>
      <c r="HO21" s="334"/>
      <c r="HP21" s="334"/>
      <c r="HQ21" s="334"/>
      <c r="HR21" s="334"/>
      <c r="HS21" s="334"/>
      <c r="HT21" s="334"/>
      <c r="HU21" s="334"/>
      <c r="HV21" s="334"/>
      <c r="HW21" s="334"/>
      <c r="HX21" s="334"/>
      <c r="HY21" s="334"/>
      <c r="HZ21" s="334"/>
      <c r="IA21" s="334"/>
      <c r="IB21" s="334"/>
      <c r="IC21" s="334"/>
      <c r="ID21" s="334"/>
      <c r="IE21" s="334"/>
      <c r="IF21" s="334"/>
      <c r="IG21" s="334"/>
      <c r="IH21" s="334"/>
      <c r="II21" s="334"/>
      <c r="IJ21" s="334"/>
      <c r="IK21" s="334"/>
      <c r="IL21" s="334"/>
      <c r="IM21" s="334"/>
      <c r="IN21" s="334"/>
      <c r="IO21" s="334"/>
      <c r="IP21" s="334"/>
      <c r="IQ21" s="334"/>
      <c r="IR21" s="334"/>
      <c r="IS21" s="334"/>
      <c r="IT21" s="334"/>
      <c r="IU21" s="334"/>
    </row>
    <row r="22" spans="1:255" x14ac:dyDescent="0.3">
      <c r="A22" s="354" t="s">
        <v>61</v>
      </c>
      <c r="B22" s="355">
        <v>640</v>
      </c>
      <c r="C22" s="345"/>
      <c r="D22" s="311"/>
      <c r="E22" s="305"/>
      <c r="F22" s="305"/>
      <c r="G22" s="305"/>
      <c r="H22" s="305"/>
      <c r="I22" s="305"/>
      <c r="J22" s="305"/>
      <c r="K22" s="305"/>
      <c r="L22" s="305"/>
      <c r="M22" s="305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4"/>
      <c r="GJ22" s="334"/>
      <c r="GK22" s="334"/>
      <c r="GL22" s="334"/>
      <c r="GM22" s="334"/>
      <c r="GN22" s="334"/>
      <c r="GO22" s="334"/>
      <c r="GP22" s="334"/>
      <c r="GQ22" s="334"/>
      <c r="GR22" s="334"/>
      <c r="GS22" s="334"/>
      <c r="GT22" s="334"/>
      <c r="GU22" s="334"/>
      <c r="GV22" s="334"/>
      <c r="GW22" s="334"/>
      <c r="GX22" s="334"/>
      <c r="GY22" s="334"/>
      <c r="GZ22" s="334"/>
      <c r="HA22" s="334"/>
      <c r="HB22" s="334"/>
      <c r="HC22" s="334"/>
      <c r="HD22" s="334"/>
      <c r="HE22" s="334"/>
      <c r="HF22" s="334"/>
      <c r="HG22" s="334"/>
      <c r="HH22" s="334"/>
      <c r="HI22" s="334"/>
      <c r="HJ22" s="334"/>
      <c r="HK22" s="334"/>
      <c r="HL22" s="334"/>
      <c r="HM22" s="334"/>
      <c r="HN22" s="334"/>
      <c r="HO22" s="334"/>
      <c r="HP22" s="334"/>
      <c r="HQ22" s="334"/>
      <c r="HR22" s="334"/>
      <c r="HS22" s="334"/>
      <c r="HT22" s="334"/>
      <c r="HU22" s="334"/>
      <c r="HV22" s="334"/>
      <c r="HW22" s="334"/>
      <c r="HX22" s="334"/>
      <c r="HY22" s="334"/>
      <c r="HZ22" s="334"/>
      <c r="IA22" s="334"/>
      <c r="IB22" s="334"/>
      <c r="IC22" s="334"/>
      <c r="ID22" s="334"/>
      <c r="IE22" s="334"/>
      <c r="IF22" s="334"/>
      <c r="IG22" s="334"/>
      <c r="IH22" s="334"/>
      <c r="II22" s="334"/>
      <c r="IJ22" s="334"/>
      <c r="IK22" s="334"/>
      <c r="IL22" s="334"/>
      <c r="IM22" s="334"/>
      <c r="IN22" s="334"/>
      <c r="IO22" s="334"/>
      <c r="IP22" s="334"/>
      <c r="IQ22" s="334"/>
      <c r="IR22" s="334"/>
      <c r="IS22" s="334"/>
      <c r="IT22" s="334"/>
      <c r="IU22" s="334"/>
    </row>
    <row r="23" spans="1:255" x14ac:dyDescent="0.3">
      <c r="A23" s="356" t="s">
        <v>62</v>
      </c>
      <c r="B23" s="357">
        <v>160</v>
      </c>
      <c r="C23" s="345"/>
      <c r="D23" s="311"/>
      <c r="E23" s="305"/>
      <c r="F23" s="305"/>
      <c r="G23" s="305"/>
      <c r="H23" s="305"/>
      <c r="I23" s="305"/>
      <c r="J23" s="305"/>
      <c r="K23" s="305"/>
      <c r="L23" s="305"/>
      <c r="M23" s="305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  <c r="FX23" s="334"/>
      <c r="FY23" s="334"/>
      <c r="FZ23" s="334"/>
      <c r="GA23" s="334"/>
      <c r="GB23" s="334"/>
      <c r="GC23" s="334"/>
      <c r="GD23" s="334"/>
      <c r="GE23" s="334"/>
      <c r="GF23" s="334"/>
      <c r="GG23" s="334"/>
      <c r="GH23" s="334"/>
      <c r="GI23" s="334"/>
      <c r="GJ23" s="334"/>
      <c r="GK23" s="334"/>
      <c r="GL23" s="334"/>
      <c r="GM23" s="334"/>
      <c r="GN23" s="334"/>
      <c r="GO23" s="334"/>
      <c r="GP23" s="334"/>
      <c r="GQ23" s="334"/>
      <c r="GR23" s="334"/>
      <c r="GS23" s="334"/>
      <c r="GT23" s="334"/>
      <c r="GU23" s="334"/>
      <c r="GV23" s="334"/>
      <c r="GW23" s="334"/>
      <c r="GX23" s="334"/>
      <c r="GY23" s="334"/>
      <c r="GZ23" s="334"/>
      <c r="HA23" s="334"/>
      <c r="HB23" s="334"/>
      <c r="HC23" s="334"/>
      <c r="HD23" s="334"/>
      <c r="HE23" s="334"/>
      <c r="HF23" s="334"/>
      <c r="HG23" s="334"/>
      <c r="HH23" s="334"/>
      <c r="HI23" s="334"/>
      <c r="HJ23" s="334"/>
      <c r="HK23" s="334"/>
      <c r="HL23" s="334"/>
      <c r="HM23" s="334"/>
      <c r="HN23" s="334"/>
      <c r="HO23" s="334"/>
      <c r="HP23" s="334"/>
      <c r="HQ23" s="334"/>
      <c r="HR23" s="334"/>
      <c r="HS23" s="334"/>
      <c r="HT23" s="334"/>
      <c r="HU23" s="334"/>
      <c r="HV23" s="334"/>
      <c r="HW23" s="334"/>
      <c r="HX23" s="334"/>
      <c r="HY23" s="334"/>
      <c r="HZ23" s="334"/>
      <c r="IA23" s="334"/>
      <c r="IB23" s="334"/>
      <c r="IC23" s="334"/>
      <c r="ID23" s="334"/>
      <c r="IE23" s="334"/>
      <c r="IF23" s="334"/>
      <c r="IG23" s="334"/>
      <c r="IH23" s="334"/>
      <c r="II23" s="334"/>
      <c r="IJ23" s="334"/>
      <c r="IK23" s="334"/>
      <c r="IL23" s="334"/>
      <c r="IM23" s="334"/>
      <c r="IN23" s="334"/>
      <c r="IO23" s="334"/>
      <c r="IP23" s="334"/>
      <c r="IQ23" s="334"/>
      <c r="IR23" s="334"/>
      <c r="IS23" s="334"/>
      <c r="IT23" s="334"/>
      <c r="IU23" s="334"/>
    </row>
    <row r="24" spans="1:255" x14ac:dyDescent="0.3">
      <c r="A24" s="356" t="s">
        <v>63</v>
      </c>
      <c r="B24" s="357">
        <v>160</v>
      </c>
      <c r="C24" s="345"/>
      <c r="D24" s="311"/>
      <c r="E24" s="305"/>
      <c r="F24" s="305"/>
      <c r="G24" s="305"/>
      <c r="H24" s="305"/>
      <c r="I24" s="305"/>
      <c r="J24" s="305"/>
      <c r="K24" s="305"/>
      <c r="L24" s="305"/>
      <c r="M24" s="305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  <c r="FX24" s="334"/>
      <c r="FY24" s="334"/>
      <c r="FZ24" s="334"/>
      <c r="GA24" s="334"/>
      <c r="GB24" s="334"/>
      <c r="GC24" s="334"/>
      <c r="GD24" s="334"/>
      <c r="GE24" s="334"/>
      <c r="GF24" s="334"/>
      <c r="GG24" s="334"/>
      <c r="GH24" s="334"/>
      <c r="GI24" s="334"/>
      <c r="GJ24" s="334"/>
      <c r="GK24" s="334"/>
      <c r="GL24" s="334"/>
      <c r="GM24" s="334"/>
      <c r="GN24" s="334"/>
      <c r="GO24" s="334"/>
      <c r="GP24" s="334"/>
      <c r="GQ24" s="334"/>
      <c r="GR24" s="334"/>
      <c r="GS24" s="334"/>
      <c r="GT24" s="334"/>
      <c r="GU24" s="334"/>
      <c r="GV24" s="334"/>
      <c r="GW24" s="334"/>
      <c r="GX24" s="334"/>
      <c r="GY24" s="334"/>
      <c r="GZ24" s="334"/>
      <c r="HA24" s="334"/>
      <c r="HB24" s="334"/>
      <c r="HC24" s="334"/>
      <c r="HD24" s="334"/>
      <c r="HE24" s="334"/>
      <c r="HF24" s="334"/>
      <c r="HG24" s="334"/>
      <c r="HH24" s="334"/>
      <c r="HI24" s="334"/>
      <c r="HJ24" s="334"/>
      <c r="HK24" s="334"/>
      <c r="HL24" s="334"/>
      <c r="HM24" s="334"/>
      <c r="HN24" s="334"/>
      <c r="HO24" s="334"/>
      <c r="HP24" s="334"/>
      <c r="HQ24" s="334"/>
      <c r="HR24" s="334"/>
      <c r="HS24" s="334"/>
      <c r="HT24" s="334"/>
      <c r="HU24" s="334"/>
      <c r="HV24" s="334"/>
      <c r="HW24" s="334"/>
      <c r="HX24" s="334"/>
      <c r="HY24" s="334"/>
      <c r="HZ24" s="334"/>
      <c r="IA24" s="334"/>
      <c r="IB24" s="334"/>
      <c r="IC24" s="334"/>
      <c r="ID24" s="334"/>
      <c r="IE24" s="334"/>
      <c r="IF24" s="334"/>
      <c r="IG24" s="334"/>
      <c r="IH24" s="334"/>
      <c r="II24" s="334"/>
      <c r="IJ24" s="334"/>
      <c r="IK24" s="334"/>
      <c r="IL24" s="334"/>
      <c r="IM24" s="334"/>
      <c r="IN24" s="334"/>
      <c r="IO24" s="334"/>
      <c r="IP24" s="334"/>
      <c r="IQ24" s="334"/>
      <c r="IR24" s="334"/>
      <c r="IS24" s="334"/>
      <c r="IT24" s="334"/>
      <c r="IU24" s="334"/>
    </row>
    <row r="25" spans="1:255" x14ac:dyDescent="0.3">
      <c r="A25" s="356" t="s">
        <v>64</v>
      </c>
      <c r="B25" s="357">
        <v>160</v>
      </c>
      <c r="C25" s="345"/>
      <c r="D25" s="311"/>
      <c r="E25" s="305"/>
      <c r="F25" s="305"/>
      <c r="G25" s="305"/>
      <c r="H25" s="305"/>
      <c r="I25" s="305"/>
      <c r="J25" s="305"/>
      <c r="K25" s="305"/>
      <c r="L25" s="305"/>
      <c r="M25" s="305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  <c r="FX25" s="334"/>
      <c r="FY25" s="334"/>
      <c r="FZ25" s="334"/>
      <c r="GA25" s="334"/>
      <c r="GB25" s="334"/>
      <c r="GC25" s="334"/>
      <c r="GD25" s="334"/>
      <c r="GE25" s="334"/>
      <c r="GF25" s="334"/>
      <c r="GG25" s="334"/>
      <c r="GH25" s="334"/>
      <c r="GI25" s="334"/>
      <c r="GJ25" s="334"/>
      <c r="GK25" s="334"/>
      <c r="GL25" s="334"/>
      <c r="GM25" s="334"/>
      <c r="GN25" s="334"/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334"/>
      <c r="GZ25" s="334"/>
      <c r="HA25" s="334"/>
      <c r="HB25" s="334"/>
      <c r="HC25" s="334"/>
      <c r="HD25" s="334"/>
      <c r="HE25" s="334"/>
      <c r="HF25" s="334"/>
      <c r="HG25" s="334"/>
      <c r="HH25" s="334"/>
      <c r="HI25" s="334"/>
      <c r="HJ25" s="334"/>
      <c r="HK25" s="334"/>
      <c r="HL25" s="334"/>
      <c r="HM25" s="334"/>
      <c r="HN25" s="334"/>
      <c r="HO25" s="334"/>
      <c r="HP25" s="334"/>
      <c r="HQ25" s="334"/>
      <c r="HR25" s="334"/>
      <c r="HS25" s="334"/>
      <c r="HT25" s="334"/>
      <c r="HU25" s="334"/>
      <c r="HV25" s="334"/>
      <c r="HW25" s="334"/>
      <c r="HX25" s="334"/>
      <c r="HY25" s="334"/>
      <c r="HZ25" s="334"/>
      <c r="IA25" s="334"/>
      <c r="IB25" s="334"/>
      <c r="IC25" s="334"/>
      <c r="ID25" s="334"/>
      <c r="IE25" s="334"/>
      <c r="IF25" s="334"/>
      <c r="IG25" s="334"/>
      <c r="IH25" s="334"/>
      <c r="II25" s="334"/>
      <c r="IJ25" s="334"/>
      <c r="IK25" s="334"/>
      <c r="IL25" s="334"/>
      <c r="IM25" s="334"/>
      <c r="IN25" s="334"/>
      <c r="IO25" s="334"/>
      <c r="IP25" s="334"/>
      <c r="IQ25" s="334"/>
      <c r="IR25" s="334"/>
      <c r="IS25" s="334"/>
      <c r="IT25" s="334"/>
      <c r="IU25" s="334"/>
    </row>
    <row r="26" spans="1:255" x14ac:dyDescent="0.3">
      <c r="A26" s="358" t="s">
        <v>65</v>
      </c>
      <c r="B26" s="359">
        <v>40</v>
      </c>
      <c r="C26" s="345"/>
      <c r="D26" s="311"/>
      <c r="E26" s="305"/>
      <c r="F26" s="305"/>
      <c r="G26" s="305"/>
      <c r="H26" s="305"/>
      <c r="I26" s="305"/>
      <c r="J26" s="305"/>
      <c r="K26" s="305"/>
      <c r="L26" s="305"/>
      <c r="M26" s="305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  <c r="FX26" s="334"/>
      <c r="FY26" s="334"/>
      <c r="FZ26" s="334"/>
      <c r="GA26" s="334"/>
      <c r="GB26" s="334"/>
      <c r="GC26" s="334"/>
      <c r="GD26" s="334"/>
      <c r="GE26" s="334"/>
      <c r="GF26" s="334"/>
      <c r="GG26" s="334"/>
      <c r="GH26" s="334"/>
      <c r="GI26" s="334"/>
      <c r="GJ26" s="334"/>
      <c r="GK26" s="334"/>
      <c r="GL26" s="334"/>
      <c r="GM26" s="334"/>
      <c r="GN26" s="334"/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GY26" s="334"/>
      <c r="GZ26" s="334"/>
      <c r="HA26" s="334"/>
      <c r="HB26" s="334"/>
      <c r="HC26" s="334"/>
      <c r="HD26" s="334"/>
      <c r="HE26" s="334"/>
      <c r="HF26" s="334"/>
      <c r="HG26" s="334"/>
      <c r="HH26" s="334"/>
      <c r="HI26" s="334"/>
      <c r="HJ26" s="334"/>
      <c r="HK26" s="334"/>
      <c r="HL26" s="334"/>
      <c r="HM26" s="334"/>
      <c r="HN26" s="334"/>
      <c r="HO26" s="334"/>
      <c r="HP26" s="334"/>
      <c r="HQ26" s="334"/>
      <c r="HR26" s="334"/>
      <c r="HS26" s="334"/>
      <c r="HT26" s="334"/>
      <c r="HU26" s="334"/>
      <c r="HV26" s="334"/>
      <c r="HW26" s="334"/>
      <c r="HX26" s="334"/>
      <c r="HY26" s="334"/>
      <c r="HZ26" s="334"/>
      <c r="IA26" s="334"/>
      <c r="IB26" s="334"/>
      <c r="IC26" s="334"/>
      <c r="ID26" s="334"/>
      <c r="IE26" s="334"/>
      <c r="IF26" s="334"/>
      <c r="IG26" s="334"/>
      <c r="IH26" s="334"/>
      <c r="II26" s="334"/>
      <c r="IJ26" s="334"/>
      <c r="IK26" s="334"/>
      <c r="IL26" s="334"/>
      <c r="IM26" s="334"/>
      <c r="IN26" s="334"/>
      <c r="IO26" s="334"/>
      <c r="IP26" s="334"/>
      <c r="IQ26" s="334"/>
      <c r="IR26" s="334"/>
      <c r="IS26" s="334"/>
      <c r="IT26" s="334"/>
      <c r="IU26" s="334"/>
    </row>
    <row r="27" spans="1:255" x14ac:dyDescent="0.3">
      <c r="A27" s="358" t="s">
        <v>66</v>
      </c>
      <c r="B27" s="359">
        <v>40</v>
      </c>
      <c r="C27" s="345"/>
      <c r="D27" s="311"/>
      <c r="E27" s="305"/>
      <c r="F27" s="305"/>
      <c r="G27" s="305"/>
      <c r="H27" s="305"/>
      <c r="I27" s="305"/>
      <c r="J27" s="305"/>
      <c r="K27" s="305"/>
      <c r="L27" s="305"/>
      <c r="M27" s="305"/>
      <c r="N27" s="334"/>
      <c r="O27" s="334"/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  <c r="FX27" s="334"/>
      <c r="FY27" s="334"/>
      <c r="FZ27" s="334"/>
      <c r="GA27" s="334"/>
      <c r="GB27" s="334"/>
      <c r="GC27" s="334"/>
      <c r="GD27" s="334"/>
      <c r="GE27" s="334"/>
      <c r="GF27" s="334"/>
      <c r="GG27" s="334"/>
      <c r="GH27" s="334"/>
      <c r="GI27" s="334"/>
      <c r="GJ27" s="334"/>
      <c r="GK27" s="334"/>
      <c r="GL27" s="334"/>
      <c r="GM27" s="334"/>
      <c r="GN27" s="334"/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334"/>
      <c r="GZ27" s="334"/>
      <c r="HA27" s="334"/>
      <c r="HB27" s="334"/>
      <c r="HC27" s="334"/>
      <c r="HD27" s="334"/>
      <c r="HE27" s="334"/>
      <c r="HF27" s="334"/>
      <c r="HG27" s="334"/>
      <c r="HH27" s="334"/>
      <c r="HI27" s="334"/>
      <c r="HJ27" s="334"/>
      <c r="HK27" s="334"/>
      <c r="HL27" s="334"/>
      <c r="HM27" s="334"/>
      <c r="HN27" s="334"/>
      <c r="HO27" s="334"/>
      <c r="HP27" s="334"/>
      <c r="HQ27" s="334"/>
      <c r="HR27" s="334"/>
      <c r="HS27" s="334"/>
      <c r="HT27" s="334"/>
      <c r="HU27" s="334"/>
      <c r="HV27" s="334"/>
      <c r="HW27" s="334"/>
      <c r="HX27" s="334"/>
      <c r="HY27" s="334"/>
      <c r="HZ27" s="334"/>
      <c r="IA27" s="334"/>
      <c r="IB27" s="334"/>
      <c r="IC27" s="334"/>
      <c r="ID27" s="334"/>
      <c r="IE27" s="334"/>
      <c r="IF27" s="334"/>
      <c r="IG27" s="334"/>
      <c r="IH27" s="334"/>
      <c r="II27" s="334"/>
      <c r="IJ27" s="334"/>
      <c r="IK27" s="334"/>
      <c r="IL27" s="334"/>
      <c r="IM27" s="334"/>
      <c r="IN27" s="334"/>
      <c r="IO27" s="334"/>
      <c r="IP27" s="334"/>
      <c r="IQ27" s="334"/>
      <c r="IR27" s="334"/>
      <c r="IS27" s="334"/>
      <c r="IT27" s="334"/>
      <c r="IU27" s="334"/>
    </row>
    <row r="28" spans="1:255" ht="16.2" thickBot="1" x14ac:dyDescent="0.35">
      <c r="A28" s="358" t="s">
        <v>67</v>
      </c>
      <c r="B28" s="359">
        <v>40</v>
      </c>
      <c r="C28" s="345"/>
      <c r="D28" s="311"/>
      <c r="E28" s="305"/>
      <c r="F28" s="305"/>
      <c r="G28" s="305"/>
      <c r="H28" s="305"/>
      <c r="I28" s="305"/>
      <c r="J28" s="305"/>
      <c r="K28" s="305"/>
      <c r="L28" s="305"/>
      <c r="M28" s="305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  <c r="FX28" s="334"/>
      <c r="FY28" s="334"/>
      <c r="FZ28" s="334"/>
      <c r="GA28" s="334"/>
      <c r="GB28" s="334"/>
      <c r="GC28" s="334"/>
      <c r="GD28" s="334"/>
      <c r="GE28" s="334"/>
      <c r="GF28" s="334"/>
      <c r="GG28" s="334"/>
      <c r="GH28" s="334"/>
      <c r="GI28" s="334"/>
      <c r="GJ28" s="334"/>
      <c r="GK28" s="334"/>
      <c r="GL28" s="334"/>
      <c r="GM28" s="334"/>
      <c r="GN28" s="334"/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334"/>
      <c r="GZ28" s="334"/>
      <c r="HA28" s="334"/>
      <c r="HB28" s="334"/>
      <c r="HC28" s="334"/>
      <c r="HD28" s="334"/>
      <c r="HE28" s="334"/>
      <c r="HF28" s="334"/>
      <c r="HG28" s="334"/>
      <c r="HH28" s="334"/>
      <c r="HI28" s="334"/>
      <c r="HJ28" s="334"/>
      <c r="HK28" s="334"/>
      <c r="HL28" s="334"/>
      <c r="HM28" s="334"/>
      <c r="HN28" s="334"/>
      <c r="HO28" s="334"/>
      <c r="HP28" s="334"/>
      <c r="HQ28" s="334"/>
      <c r="HR28" s="334"/>
      <c r="HS28" s="334"/>
      <c r="HT28" s="334"/>
      <c r="HU28" s="334"/>
      <c r="HV28" s="334"/>
      <c r="HW28" s="334"/>
      <c r="HX28" s="334"/>
      <c r="HY28" s="334"/>
      <c r="HZ28" s="334"/>
      <c r="IA28" s="334"/>
      <c r="IB28" s="334"/>
      <c r="IC28" s="334"/>
      <c r="ID28" s="334"/>
      <c r="IE28" s="334"/>
      <c r="IF28" s="334"/>
      <c r="IG28" s="334"/>
      <c r="IH28" s="334"/>
      <c r="II28" s="334"/>
      <c r="IJ28" s="334"/>
      <c r="IK28" s="334"/>
      <c r="IL28" s="334"/>
      <c r="IM28" s="334"/>
      <c r="IN28" s="334"/>
      <c r="IO28" s="334"/>
      <c r="IP28" s="334"/>
      <c r="IQ28" s="334"/>
      <c r="IR28" s="334"/>
      <c r="IS28" s="334"/>
      <c r="IT28" s="334"/>
      <c r="IU28" s="334"/>
    </row>
    <row r="29" spans="1:255" x14ac:dyDescent="0.3">
      <c r="A29" s="352" t="s">
        <v>22</v>
      </c>
      <c r="B29" s="353">
        <v>640</v>
      </c>
      <c r="C29" s="345"/>
      <c r="D29" s="311"/>
      <c r="E29" s="305"/>
      <c r="F29" s="305"/>
      <c r="G29" s="305"/>
      <c r="H29" s="305"/>
      <c r="I29" s="305"/>
      <c r="J29" s="305"/>
      <c r="K29" s="305"/>
      <c r="L29" s="305"/>
      <c r="M29" s="305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  <c r="FX29" s="334"/>
      <c r="FY29" s="334"/>
      <c r="FZ29" s="334"/>
      <c r="GA29" s="334"/>
      <c r="GB29" s="334"/>
      <c r="GC29" s="334"/>
      <c r="GD29" s="334"/>
      <c r="GE29" s="334"/>
      <c r="GF29" s="334"/>
      <c r="GG29" s="334"/>
      <c r="GH29" s="334"/>
      <c r="GI29" s="334"/>
      <c r="GJ29" s="334"/>
      <c r="GK29" s="334"/>
      <c r="GL29" s="334"/>
      <c r="GM29" s="334"/>
      <c r="GN29" s="334"/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334"/>
      <c r="GZ29" s="334"/>
      <c r="HA29" s="334"/>
      <c r="HB29" s="334"/>
      <c r="HC29" s="334"/>
      <c r="HD29" s="334"/>
      <c r="HE29" s="334"/>
      <c r="HF29" s="334"/>
      <c r="HG29" s="334"/>
      <c r="HH29" s="334"/>
      <c r="HI29" s="334"/>
      <c r="HJ29" s="334"/>
      <c r="HK29" s="334"/>
      <c r="HL29" s="334"/>
      <c r="HM29" s="334"/>
      <c r="HN29" s="334"/>
      <c r="HO29" s="334"/>
      <c r="HP29" s="334"/>
      <c r="HQ29" s="334"/>
      <c r="HR29" s="334"/>
      <c r="HS29" s="334"/>
      <c r="HT29" s="334"/>
      <c r="HU29" s="334"/>
      <c r="HV29" s="334"/>
      <c r="HW29" s="334"/>
      <c r="HX29" s="334"/>
      <c r="HY29" s="334"/>
      <c r="HZ29" s="334"/>
      <c r="IA29" s="334"/>
      <c r="IB29" s="334"/>
      <c r="IC29" s="334"/>
      <c r="ID29" s="334"/>
      <c r="IE29" s="334"/>
      <c r="IF29" s="334"/>
      <c r="IG29" s="334"/>
      <c r="IH29" s="334"/>
      <c r="II29" s="334"/>
      <c r="IJ29" s="334"/>
      <c r="IK29" s="334"/>
      <c r="IL29" s="334"/>
      <c r="IM29" s="334"/>
      <c r="IN29" s="334"/>
      <c r="IO29" s="334"/>
      <c r="IP29" s="334"/>
      <c r="IQ29" s="334"/>
      <c r="IR29" s="334"/>
      <c r="IS29" s="334"/>
      <c r="IT29" s="334"/>
      <c r="IU29" s="334"/>
    </row>
    <row r="30" spans="1:255" x14ac:dyDescent="0.3">
      <c r="A30" s="354" t="s">
        <v>69</v>
      </c>
      <c r="B30" s="355">
        <v>640</v>
      </c>
      <c r="C30" s="345"/>
      <c r="D30" s="311"/>
      <c r="E30" s="305"/>
      <c r="F30" s="305"/>
      <c r="G30" s="305"/>
      <c r="H30" s="305"/>
      <c r="I30" s="305"/>
      <c r="J30" s="305"/>
      <c r="K30" s="305"/>
      <c r="L30" s="305"/>
      <c r="M30" s="305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334"/>
      <c r="BU30" s="334"/>
      <c r="BV30" s="334"/>
      <c r="BW30" s="334"/>
      <c r="BX30" s="334"/>
      <c r="BY30" s="334"/>
      <c r="BZ30" s="334"/>
      <c r="CA30" s="334"/>
      <c r="CB30" s="334"/>
      <c r="CC30" s="334"/>
      <c r="CD30" s="334"/>
      <c r="CE30" s="334"/>
      <c r="CF30" s="334"/>
      <c r="CG30" s="334"/>
      <c r="CH30" s="334"/>
      <c r="CI30" s="334"/>
      <c r="CJ30" s="334"/>
      <c r="CK30" s="334"/>
      <c r="CL30" s="334"/>
      <c r="CM30" s="334"/>
      <c r="CN30" s="334"/>
      <c r="CO30" s="334"/>
      <c r="CP30" s="334"/>
      <c r="CQ30" s="334"/>
      <c r="CR30" s="334"/>
      <c r="CS30" s="334"/>
      <c r="CT30" s="334"/>
      <c r="CU30" s="334"/>
      <c r="CV30" s="334"/>
      <c r="CW30" s="334"/>
      <c r="CX30" s="334"/>
      <c r="CY30" s="334"/>
      <c r="CZ30" s="334"/>
      <c r="DA30" s="334"/>
      <c r="DB30" s="334"/>
      <c r="DC30" s="334"/>
      <c r="DD30" s="334"/>
      <c r="DE30" s="334"/>
      <c r="DF30" s="334"/>
      <c r="DG30" s="334"/>
      <c r="DH30" s="334"/>
      <c r="DI30" s="334"/>
      <c r="DJ30" s="334"/>
      <c r="DK30" s="334"/>
      <c r="DL30" s="334"/>
      <c r="DM30" s="334"/>
      <c r="DN30" s="334"/>
      <c r="DO30" s="334"/>
      <c r="DP30" s="334"/>
      <c r="DQ30" s="334"/>
      <c r="DR30" s="334"/>
      <c r="DS30" s="334"/>
      <c r="DT30" s="334"/>
      <c r="DU30" s="334"/>
      <c r="DV30" s="334"/>
      <c r="DW30" s="334"/>
      <c r="DX30" s="334"/>
      <c r="DY30" s="334"/>
      <c r="DZ30" s="334"/>
      <c r="EA30" s="334"/>
      <c r="EB30" s="334"/>
      <c r="EC30" s="334"/>
      <c r="ED30" s="334"/>
      <c r="EE30" s="334"/>
      <c r="EF30" s="334"/>
      <c r="EG30" s="334"/>
      <c r="EH30" s="334"/>
      <c r="EI30" s="334"/>
      <c r="EJ30" s="334"/>
      <c r="EK30" s="334"/>
      <c r="EL30" s="334"/>
      <c r="EM30" s="334"/>
      <c r="EN30" s="334"/>
      <c r="EO30" s="334"/>
      <c r="EP30" s="334"/>
      <c r="EQ30" s="334"/>
      <c r="ER30" s="334"/>
      <c r="ES30" s="334"/>
      <c r="ET30" s="334"/>
      <c r="EU30" s="334"/>
      <c r="EV30" s="334"/>
      <c r="EW30" s="334"/>
      <c r="EX30" s="334"/>
      <c r="EY30" s="334"/>
      <c r="EZ30" s="334"/>
      <c r="FA30" s="334"/>
      <c r="FB30" s="334"/>
      <c r="FC30" s="334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  <c r="FW30" s="334"/>
      <c r="FX30" s="334"/>
      <c r="FY30" s="334"/>
      <c r="FZ30" s="334"/>
      <c r="GA30" s="334"/>
      <c r="GB30" s="334"/>
      <c r="GC30" s="334"/>
      <c r="GD30" s="334"/>
      <c r="GE30" s="334"/>
      <c r="GF30" s="334"/>
      <c r="GG30" s="334"/>
      <c r="GH30" s="334"/>
      <c r="GI30" s="334"/>
      <c r="GJ30" s="334"/>
      <c r="GK30" s="334"/>
      <c r="GL30" s="334"/>
      <c r="GM30" s="334"/>
      <c r="GN30" s="334"/>
      <c r="GO30" s="334"/>
      <c r="GP30" s="334"/>
      <c r="GQ30" s="334"/>
      <c r="GR30" s="334"/>
      <c r="GS30" s="334"/>
      <c r="GT30" s="334"/>
      <c r="GU30" s="334"/>
      <c r="GV30" s="334"/>
      <c r="GW30" s="334"/>
      <c r="GX30" s="334"/>
      <c r="GY30" s="334"/>
      <c r="GZ30" s="334"/>
      <c r="HA30" s="334"/>
      <c r="HB30" s="334"/>
      <c r="HC30" s="334"/>
      <c r="HD30" s="334"/>
      <c r="HE30" s="334"/>
      <c r="HF30" s="334"/>
      <c r="HG30" s="334"/>
      <c r="HH30" s="334"/>
      <c r="HI30" s="334"/>
      <c r="HJ30" s="334"/>
      <c r="HK30" s="334"/>
      <c r="HL30" s="334"/>
      <c r="HM30" s="334"/>
      <c r="HN30" s="334"/>
      <c r="HO30" s="334"/>
      <c r="HP30" s="334"/>
      <c r="HQ30" s="334"/>
      <c r="HR30" s="334"/>
      <c r="HS30" s="334"/>
      <c r="HT30" s="334"/>
      <c r="HU30" s="334"/>
      <c r="HV30" s="334"/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4"/>
      <c r="IM30" s="334"/>
      <c r="IN30" s="334"/>
      <c r="IO30" s="334"/>
      <c r="IP30" s="334"/>
      <c r="IQ30" s="334"/>
      <c r="IR30" s="334"/>
      <c r="IS30" s="334"/>
      <c r="IT30" s="334"/>
      <c r="IU30" s="334"/>
    </row>
    <row r="31" spans="1:255" x14ac:dyDescent="0.3">
      <c r="A31" s="354" t="s">
        <v>70</v>
      </c>
      <c r="B31" s="355">
        <v>640</v>
      </c>
      <c r="C31" s="345"/>
      <c r="D31" s="311"/>
      <c r="E31" s="305"/>
      <c r="F31" s="305"/>
      <c r="G31" s="305"/>
      <c r="H31" s="305"/>
      <c r="I31" s="305"/>
      <c r="J31" s="305"/>
      <c r="K31" s="305"/>
      <c r="L31" s="305"/>
      <c r="M31" s="305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334"/>
      <c r="BU31" s="334"/>
      <c r="BV31" s="334"/>
      <c r="BW31" s="334"/>
      <c r="BX31" s="334"/>
      <c r="BY31" s="334"/>
      <c r="BZ31" s="334"/>
      <c r="CA31" s="334"/>
      <c r="CB31" s="334"/>
      <c r="CC31" s="334"/>
      <c r="CD31" s="334"/>
      <c r="CE31" s="334"/>
      <c r="CF31" s="334"/>
      <c r="CG31" s="334"/>
      <c r="CH31" s="334"/>
      <c r="CI31" s="334"/>
      <c r="CJ31" s="334"/>
      <c r="CK31" s="334"/>
      <c r="CL31" s="334"/>
      <c r="CM31" s="334"/>
      <c r="CN31" s="334"/>
      <c r="CO31" s="334"/>
      <c r="CP31" s="334"/>
      <c r="CQ31" s="334"/>
      <c r="CR31" s="334"/>
      <c r="CS31" s="334"/>
      <c r="CT31" s="334"/>
      <c r="CU31" s="334"/>
      <c r="CV31" s="334"/>
      <c r="CW31" s="334"/>
      <c r="CX31" s="334"/>
      <c r="CY31" s="334"/>
      <c r="CZ31" s="334"/>
      <c r="DA31" s="334"/>
      <c r="DB31" s="334"/>
      <c r="DC31" s="334"/>
      <c r="DD31" s="334"/>
      <c r="DE31" s="334"/>
      <c r="DF31" s="334"/>
      <c r="DG31" s="334"/>
      <c r="DH31" s="334"/>
      <c r="DI31" s="334"/>
      <c r="DJ31" s="334"/>
      <c r="DK31" s="334"/>
      <c r="DL31" s="334"/>
      <c r="DM31" s="334"/>
      <c r="DN31" s="334"/>
      <c r="DO31" s="334"/>
      <c r="DP31" s="334"/>
      <c r="DQ31" s="334"/>
      <c r="DR31" s="334"/>
      <c r="DS31" s="334"/>
      <c r="DT31" s="334"/>
      <c r="DU31" s="334"/>
      <c r="DV31" s="334"/>
      <c r="DW31" s="334"/>
      <c r="DX31" s="334"/>
      <c r="DY31" s="334"/>
      <c r="DZ31" s="334"/>
      <c r="EA31" s="334"/>
      <c r="EB31" s="334"/>
      <c r="EC31" s="334"/>
      <c r="ED31" s="334"/>
      <c r="EE31" s="334"/>
      <c r="EF31" s="334"/>
      <c r="EG31" s="334"/>
      <c r="EH31" s="334"/>
      <c r="EI31" s="334"/>
      <c r="EJ31" s="334"/>
      <c r="EK31" s="334"/>
      <c r="EL31" s="334"/>
      <c r="EM31" s="334"/>
      <c r="EN31" s="334"/>
      <c r="EO31" s="334"/>
      <c r="EP31" s="334"/>
      <c r="EQ31" s="334"/>
      <c r="ER31" s="334"/>
      <c r="ES31" s="334"/>
      <c r="ET31" s="334"/>
      <c r="EU31" s="334"/>
      <c r="EV31" s="334"/>
      <c r="EW31" s="334"/>
      <c r="EX31" s="334"/>
      <c r="EY31" s="334"/>
      <c r="EZ31" s="334"/>
      <c r="FA31" s="334"/>
      <c r="FB31" s="334"/>
      <c r="FC31" s="334"/>
      <c r="FD31" s="334"/>
      <c r="FE31" s="334"/>
      <c r="FF31" s="334"/>
      <c r="FG31" s="334"/>
      <c r="FH31" s="334"/>
      <c r="FI31" s="334"/>
      <c r="FJ31" s="334"/>
      <c r="FK31" s="334"/>
      <c r="FL31" s="334"/>
      <c r="FM31" s="334"/>
      <c r="FN31" s="334"/>
      <c r="FO31" s="334"/>
      <c r="FP31" s="334"/>
      <c r="FQ31" s="334"/>
      <c r="FR31" s="334"/>
      <c r="FS31" s="334"/>
      <c r="FT31" s="334"/>
      <c r="FU31" s="334"/>
      <c r="FV31" s="334"/>
      <c r="FW31" s="334"/>
      <c r="FX31" s="334"/>
      <c r="FY31" s="334"/>
      <c r="FZ31" s="334"/>
      <c r="GA31" s="334"/>
      <c r="GB31" s="334"/>
      <c r="GC31" s="334"/>
      <c r="GD31" s="334"/>
      <c r="GE31" s="334"/>
      <c r="GF31" s="334"/>
      <c r="GG31" s="334"/>
      <c r="GH31" s="334"/>
      <c r="GI31" s="334"/>
      <c r="GJ31" s="334"/>
      <c r="GK31" s="334"/>
      <c r="GL31" s="334"/>
      <c r="GM31" s="334"/>
      <c r="GN31" s="334"/>
      <c r="GO31" s="334"/>
      <c r="GP31" s="334"/>
      <c r="GQ31" s="334"/>
      <c r="GR31" s="334"/>
      <c r="GS31" s="334"/>
      <c r="GT31" s="334"/>
      <c r="GU31" s="334"/>
      <c r="GV31" s="334"/>
      <c r="GW31" s="334"/>
      <c r="GX31" s="334"/>
      <c r="GY31" s="334"/>
      <c r="GZ31" s="334"/>
      <c r="HA31" s="334"/>
      <c r="HB31" s="334"/>
      <c r="HC31" s="334"/>
      <c r="HD31" s="334"/>
      <c r="HE31" s="334"/>
      <c r="HF31" s="334"/>
      <c r="HG31" s="334"/>
      <c r="HH31" s="334"/>
      <c r="HI31" s="334"/>
      <c r="HJ31" s="334"/>
      <c r="HK31" s="334"/>
      <c r="HL31" s="334"/>
      <c r="HM31" s="334"/>
      <c r="HN31" s="334"/>
      <c r="HO31" s="334"/>
      <c r="HP31" s="334"/>
      <c r="HQ31" s="334"/>
      <c r="HR31" s="334"/>
      <c r="HS31" s="334"/>
      <c r="HT31" s="334"/>
      <c r="HU31" s="334"/>
      <c r="HV31" s="334"/>
      <c r="HW31" s="334"/>
      <c r="HX31" s="334"/>
      <c r="HY31" s="334"/>
      <c r="HZ31" s="334"/>
      <c r="IA31" s="334"/>
      <c r="IB31" s="334"/>
      <c r="IC31" s="334"/>
      <c r="ID31" s="334"/>
      <c r="IE31" s="334"/>
      <c r="IF31" s="334"/>
      <c r="IG31" s="334"/>
      <c r="IH31" s="334"/>
      <c r="II31" s="334"/>
      <c r="IJ31" s="334"/>
      <c r="IK31" s="334"/>
      <c r="IL31" s="334"/>
      <c r="IM31" s="334"/>
      <c r="IN31" s="334"/>
      <c r="IO31" s="334"/>
      <c r="IP31" s="334"/>
      <c r="IQ31" s="334"/>
      <c r="IR31" s="334"/>
      <c r="IS31" s="334"/>
      <c r="IT31" s="334"/>
      <c r="IU31" s="334"/>
    </row>
    <row r="32" spans="1:255" x14ac:dyDescent="0.3">
      <c r="A32" s="356" t="s">
        <v>71</v>
      </c>
      <c r="B32" s="357">
        <v>160</v>
      </c>
      <c r="C32" s="345"/>
      <c r="D32" s="311"/>
      <c r="E32" s="305"/>
      <c r="F32" s="305"/>
      <c r="G32" s="305"/>
      <c r="H32" s="305"/>
      <c r="I32" s="305"/>
      <c r="J32" s="305"/>
      <c r="K32" s="305"/>
      <c r="L32" s="305"/>
      <c r="M32" s="305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4"/>
      <c r="FQ32" s="334"/>
      <c r="FR32" s="334"/>
      <c r="FS32" s="334"/>
      <c r="FT32" s="334"/>
      <c r="FU32" s="334"/>
      <c r="FV32" s="334"/>
      <c r="FW32" s="334"/>
      <c r="FX32" s="334"/>
      <c r="FY32" s="334"/>
      <c r="FZ32" s="334"/>
      <c r="GA32" s="334"/>
      <c r="GB32" s="334"/>
      <c r="GC32" s="334"/>
      <c r="GD32" s="334"/>
      <c r="GE32" s="334"/>
      <c r="GF32" s="334"/>
      <c r="GG32" s="334"/>
      <c r="GH32" s="334"/>
      <c r="GI32" s="334"/>
      <c r="GJ32" s="334"/>
      <c r="GK32" s="334"/>
      <c r="GL32" s="334"/>
      <c r="GM32" s="334"/>
      <c r="GN32" s="334"/>
      <c r="GO32" s="334"/>
      <c r="GP32" s="334"/>
      <c r="GQ32" s="334"/>
      <c r="GR32" s="334"/>
      <c r="GS32" s="334"/>
      <c r="GT32" s="334"/>
      <c r="GU32" s="334"/>
      <c r="GV32" s="334"/>
      <c r="GW32" s="334"/>
      <c r="GX32" s="334"/>
      <c r="GY32" s="334"/>
      <c r="GZ32" s="334"/>
      <c r="HA32" s="334"/>
      <c r="HB32" s="334"/>
      <c r="HC32" s="334"/>
      <c r="HD32" s="334"/>
      <c r="HE32" s="334"/>
      <c r="HF32" s="334"/>
      <c r="HG32" s="334"/>
      <c r="HH32" s="334"/>
      <c r="HI32" s="334"/>
      <c r="HJ32" s="334"/>
      <c r="HK32" s="334"/>
      <c r="HL32" s="334"/>
      <c r="HM32" s="334"/>
      <c r="HN32" s="334"/>
      <c r="HO32" s="334"/>
      <c r="HP32" s="334"/>
      <c r="HQ32" s="334"/>
      <c r="HR32" s="334"/>
      <c r="HS32" s="334"/>
      <c r="HT32" s="334"/>
      <c r="HU32" s="334"/>
      <c r="HV32" s="334"/>
      <c r="HW32" s="334"/>
      <c r="HX32" s="334"/>
      <c r="HY32" s="334"/>
      <c r="HZ32" s="334"/>
      <c r="IA32" s="334"/>
      <c r="IB32" s="334"/>
      <c r="IC32" s="334"/>
      <c r="ID32" s="334"/>
      <c r="IE32" s="334"/>
      <c r="IF32" s="334"/>
      <c r="IG32" s="334"/>
      <c r="IH32" s="334"/>
      <c r="II32" s="334"/>
      <c r="IJ32" s="334"/>
      <c r="IK32" s="334"/>
      <c r="IL32" s="334"/>
      <c r="IM32" s="334"/>
      <c r="IN32" s="334"/>
      <c r="IO32" s="334"/>
      <c r="IP32" s="334"/>
      <c r="IQ32" s="334"/>
      <c r="IR32" s="334"/>
      <c r="IS32" s="334"/>
      <c r="IT32" s="334"/>
      <c r="IU32" s="334"/>
    </row>
    <row r="33" spans="1:255" x14ac:dyDescent="0.3">
      <c r="A33" s="356" t="s">
        <v>72</v>
      </c>
      <c r="B33" s="357">
        <v>160</v>
      </c>
      <c r="C33" s="345"/>
      <c r="D33" s="311"/>
      <c r="E33" s="305"/>
      <c r="F33" s="305"/>
      <c r="G33" s="305"/>
      <c r="H33" s="305"/>
      <c r="I33" s="305"/>
      <c r="J33" s="305"/>
      <c r="K33" s="305"/>
      <c r="L33" s="305"/>
      <c r="M33" s="305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334"/>
      <c r="BU33" s="334"/>
      <c r="BV33" s="334"/>
      <c r="BW33" s="334"/>
      <c r="BX33" s="334"/>
      <c r="BY33" s="334"/>
      <c r="BZ33" s="334"/>
      <c r="CA33" s="334"/>
      <c r="CB33" s="334"/>
      <c r="CC33" s="334"/>
      <c r="CD33" s="334"/>
      <c r="CE33" s="334"/>
      <c r="CF33" s="334"/>
      <c r="CG33" s="334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334"/>
      <c r="DE33" s="334"/>
      <c r="DF33" s="334"/>
      <c r="DG33" s="334"/>
      <c r="DH33" s="334"/>
      <c r="DI33" s="334"/>
      <c r="DJ33" s="334"/>
      <c r="DK33" s="334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4"/>
      <c r="DZ33" s="334"/>
      <c r="EA33" s="334"/>
      <c r="EB33" s="334"/>
      <c r="EC33" s="334"/>
      <c r="ED33" s="334"/>
      <c r="EE33" s="334"/>
      <c r="EF33" s="334"/>
      <c r="EG33" s="334"/>
      <c r="EH33" s="334"/>
      <c r="EI33" s="334"/>
      <c r="EJ33" s="334"/>
      <c r="EK33" s="334"/>
      <c r="EL33" s="334"/>
      <c r="EM33" s="334"/>
      <c r="EN33" s="334"/>
      <c r="EO33" s="334"/>
      <c r="EP33" s="334"/>
      <c r="EQ33" s="334"/>
      <c r="ER33" s="334"/>
      <c r="ES33" s="334"/>
      <c r="ET33" s="334"/>
      <c r="EU33" s="334"/>
      <c r="EV33" s="334"/>
      <c r="EW33" s="334"/>
      <c r="EX33" s="334"/>
      <c r="EY33" s="334"/>
      <c r="EZ33" s="334"/>
      <c r="FA33" s="334"/>
      <c r="FB33" s="334"/>
      <c r="FC33" s="334"/>
      <c r="FD33" s="334"/>
      <c r="FE33" s="334"/>
      <c r="FF33" s="334"/>
      <c r="FG33" s="334"/>
      <c r="FH33" s="334"/>
      <c r="FI33" s="334"/>
      <c r="FJ33" s="334"/>
      <c r="FK33" s="334"/>
      <c r="FL33" s="334"/>
      <c r="FM33" s="334"/>
      <c r="FN33" s="334"/>
      <c r="FO33" s="334"/>
      <c r="FP33" s="334"/>
      <c r="FQ33" s="334"/>
      <c r="FR33" s="334"/>
      <c r="FS33" s="334"/>
      <c r="FT33" s="334"/>
      <c r="FU33" s="334"/>
      <c r="FV33" s="334"/>
      <c r="FW33" s="334"/>
      <c r="FX33" s="334"/>
      <c r="FY33" s="334"/>
      <c r="FZ33" s="334"/>
      <c r="GA33" s="334"/>
      <c r="GB33" s="334"/>
      <c r="GC33" s="334"/>
      <c r="GD33" s="334"/>
      <c r="GE33" s="334"/>
      <c r="GF33" s="334"/>
      <c r="GG33" s="334"/>
      <c r="GH33" s="334"/>
      <c r="GI33" s="334"/>
      <c r="GJ33" s="334"/>
      <c r="GK33" s="334"/>
      <c r="GL33" s="334"/>
      <c r="GM33" s="334"/>
      <c r="GN33" s="334"/>
      <c r="GO33" s="334"/>
      <c r="GP33" s="334"/>
      <c r="GQ33" s="334"/>
      <c r="GR33" s="334"/>
      <c r="GS33" s="334"/>
      <c r="GT33" s="334"/>
      <c r="GU33" s="334"/>
      <c r="GV33" s="334"/>
      <c r="GW33" s="334"/>
      <c r="GX33" s="334"/>
      <c r="GY33" s="334"/>
      <c r="GZ33" s="334"/>
      <c r="HA33" s="334"/>
      <c r="HB33" s="334"/>
      <c r="HC33" s="334"/>
      <c r="HD33" s="334"/>
      <c r="HE33" s="334"/>
      <c r="HF33" s="334"/>
      <c r="HG33" s="334"/>
      <c r="HH33" s="334"/>
      <c r="HI33" s="334"/>
      <c r="HJ33" s="334"/>
      <c r="HK33" s="334"/>
      <c r="HL33" s="334"/>
      <c r="HM33" s="334"/>
      <c r="HN33" s="334"/>
      <c r="HO33" s="334"/>
      <c r="HP33" s="334"/>
      <c r="HQ33" s="334"/>
      <c r="HR33" s="334"/>
      <c r="HS33" s="334"/>
      <c r="HT33" s="334"/>
      <c r="HU33" s="334"/>
      <c r="HV33" s="334"/>
      <c r="HW33" s="334"/>
      <c r="HX33" s="334"/>
      <c r="HY33" s="334"/>
      <c r="HZ33" s="334"/>
      <c r="IA33" s="334"/>
      <c r="IB33" s="334"/>
      <c r="IC33" s="334"/>
      <c r="ID33" s="334"/>
      <c r="IE33" s="334"/>
      <c r="IF33" s="334"/>
      <c r="IG33" s="334"/>
      <c r="IH33" s="334"/>
      <c r="II33" s="334"/>
      <c r="IJ33" s="334"/>
      <c r="IK33" s="334"/>
      <c r="IL33" s="334"/>
      <c r="IM33" s="334"/>
      <c r="IN33" s="334"/>
      <c r="IO33" s="334"/>
      <c r="IP33" s="334"/>
      <c r="IQ33" s="334"/>
      <c r="IR33" s="334"/>
      <c r="IS33" s="334"/>
      <c r="IT33" s="334"/>
      <c r="IU33" s="334"/>
    </row>
    <row r="34" spans="1:255" x14ac:dyDescent="0.3">
      <c r="A34" s="356" t="s">
        <v>73</v>
      </c>
      <c r="B34" s="357">
        <v>160</v>
      </c>
      <c r="C34" s="345"/>
      <c r="D34" s="311"/>
      <c r="E34" s="305"/>
      <c r="F34" s="305"/>
      <c r="G34" s="305"/>
      <c r="H34" s="305"/>
      <c r="I34" s="305"/>
      <c r="J34" s="305"/>
      <c r="K34" s="305"/>
      <c r="L34" s="305"/>
      <c r="M34" s="305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334"/>
      <c r="BU34" s="334"/>
      <c r="BV34" s="334"/>
      <c r="BW34" s="334"/>
      <c r="BX34" s="334"/>
      <c r="BY34" s="334"/>
      <c r="BZ34" s="334"/>
      <c r="CA34" s="334"/>
      <c r="CB34" s="334"/>
      <c r="CC34" s="334"/>
      <c r="CD34" s="334"/>
      <c r="CE34" s="334"/>
      <c r="CF34" s="334"/>
      <c r="CG34" s="334"/>
      <c r="CH34" s="334"/>
      <c r="CI34" s="334"/>
      <c r="CJ34" s="334"/>
      <c r="CK34" s="334"/>
      <c r="CL34" s="334"/>
      <c r="CM34" s="334"/>
      <c r="CN34" s="334"/>
      <c r="CO34" s="334"/>
      <c r="CP34" s="334"/>
      <c r="CQ34" s="334"/>
      <c r="CR34" s="334"/>
      <c r="CS34" s="334"/>
      <c r="CT34" s="334"/>
      <c r="CU34" s="334"/>
      <c r="CV34" s="334"/>
      <c r="CW34" s="334"/>
      <c r="CX34" s="334"/>
      <c r="CY34" s="334"/>
      <c r="CZ34" s="334"/>
      <c r="DA34" s="334"/>
      <c r="DB34" s="334"/>
      <c r="DC34" s="334"/>
      <c r="DD34" s="334"/>
      <c r="DE34" s="334"/>
      <c r="DF34" s="334"/>
      <c r="DG34" s="334"/>
      <c r="DH34" s="334"/>
      <c r="DI34" s="334"/>
      <c r="DJ34" s="334"/>
      <c r="DK34" s="334"/>
      <c r="DL34" s="334"/>
      <c r="DM34" s="334"/>
      <c r="DN34" s="334"/>
      <c r="DO34" s="334"/>
      <c r="DP34" s="334"/>
      <c r="DQ34" s="334"/>
      <c r="DR34" s="334"/>
      <c r="DS34" s="334"/>
      <c r="DT34" s="334"/>
      <c r="DU34" s="334"/>
      <c r="DV34" s="334"/>
      <c r="DW34" s="334"/>
      <c r="DX34" s="334"/>
      <c r="DY34" s="334"/>
      <c r="DZ34" s="334"/>
      <c r="EA34" s="334"/>
      <c r="EB34" s="334"/>
      <c r="EC34" s="334"/>
      <c r="ED34" s="334"/>
      <c r="EE34" s="334"/>
      <c r="EF34" s="334"/>
      <c r="EG34" s="334"/>
      <c r="EH34" s="334"/>
      <c r="EI34" s="334"/>
      <c r="EJ34" s="334"/>
      <c r="EK34" s="334"/>
      <c r="EL34" s="334"/>
      <c r="EM34" s="334"/>
      <c r="EN34" s="334"/>
      <c r="EO34" s="334"/>
      <c r="EP34" s="334"/>
      <c r="EQ34" s="334"/>
      <c r="ER34" s="334"/>
      <c r="ES34" s="334"/>
      <c r="ET34" s="334"/>
      <c r="EU34" s="334"/>
      <c r="EV34" s="334"/>
      <c r="EW34" s="334"/>
      <c r="EX34" s="334"/>
      <c r="EY34" s="334"/>
      <c r="EZ34" s="334"/>
      <c r="FA34" s="334"/>
      <c r="FB34" s="334"/>
      <c r="FC34" s="334"/>
      <c r="FD34" s="334"/>
      <c r="FE34" s="334"/>
      <c r="FF34" s="334"/>
      <c r="FG34" s="334"/>
      <c r="FH34" s="334"/>
      <c r="FI34" s="334"/>
      <c r="FJ34" s="334"/>
      <c r="FK34" s="334"/>
      <c r="FL34" s="334"/>
      <c r="FM34" s="334"/>
      <c r="FN34" s="334"/>
      <c r="FO34" s="334"/>
      <c r="FP34" s="334"/>
      <c r="FQ34" s="334"/>
      <c r="FR34" s="334"/>
      <c r="FS34" s="334"/>
      <c r="FT34" s="334"/>
      <c r="FU34" s="334"/>
      <c r="FV34" s="334"/>
      <c r="FW34" s="334"/>
      <c r="FX34" s="334"/>
      <c r="FY34" s="334"/>
      <c r="FZ34" s="334"/>
      <c r="GA34" s="334"/>
      <c r="GB34" s="334"/>
      <c r="GC34" s="334"/>
      <c r="GD34" s="334"/>
      <c r="GE34" s="334"/>
      <c r="GF34" s="334"/>
      <c r="GG34" s="334"/>
      <c r="GH34" s="334"/>
      <c r="GI34" s="334"/>
      <c r="GJ34" s="334"/>
      <c r="GK34" s="334"/>
      <c r="GL34" s="334"/>
      <c r="GM34" s="334"/>
      <c r="GN34" s="334"/>
      <c r="GO34" s="334"/>
      <c r="GP34" s="334"/>
      <c r="GQ34" s="334"/>
      <c r="GR34" s="334"/>
      <c r="GS34" s="334"/>
      <c r="GT34" s="334"/>
      <c r="GU34" s="334"/>
      <c r="GV34" s="334"/>
      <c r="GW34" s="334"/>
      <c r="GX34" s="334"/>
      <c r="GY34" s="334"/>
      <c r="GZ34" s="334"/>
      <c r="HA34" s="334"/>
      <c r="HB34" s="334"/>
      <c r="HC34" s="334"/>
      <c r="HD34" s="334"/>
      <c r="HE34" s="334"/>
      <c r="HF34" s="334"/>
      <c r="HG34" s="334"/>
      <c r="HH34" s="334"/>
      <c r="HI34" s="334"/>
      <c r="HJ34" s="334"/>
      <c r="HK34" s="334"/>
      <c r="HL34" s="334"/>
      <c r="HM34" s="334"/>
      <c r="HN34" s="334"/>
      <c r="HO34" s="334"/>
      <c r="HP34" s="334"/>
      <c r="HQ34" s="334"/>
      <c r="HR34" s="334"/>
      <c r="HS34" s="334"/>
      <c r="HT34" s="334"/>
      <c r="HU34" s="334"/>
      <c r="HV34" s="334"/>
      <c r="HW34" s="334"/>
      <c r="HX34" s="334"/>
      <c r="HY34" s="334"/>
      <c r="HZ34" s="334"/>
      <c r="IA34" s="334"/>
      <c r="IB34" s="334"/>
      <c r="IC34" s="334"/>
      <c r="ID34" s="334"/>
      <c r="IE34" s="334"/>
      <c r="IF34" s="334"/>
      <c r="IG34" s="334"/>
      <c r="IH34" s="334"/>
      <c r="II34" s="334"/>
      <c r="IJ34" s="334"/>
      <c r="IK34" s="334"/>
      <c r="IL34" s="334"/>
      <c r="IM34" s="334"/>
      <c r="IN34" s="334"/>
      <c r="IO34" s="334"/>
      <c r="IP34" s="334"/>
      <c r="IQ34" s="334"/>
      <c r="IR34" s="334"/>
      <c r="IS34" s="334"/>
      <c r="IT34" s="334"/>
      <c r="IU34" s="334"/>
    </row>
    <row r="35" spans="1:255" x14ac:dyDescent="0.3">
      <c r="A35" s="358" t="s">
        <v>74</v>
      </c>
      <c r="B35" s="359">
        <v>40</v>
      </c>
      <c r="C35" s="345"/>
      <c r="D35" s="311"/>
      <c r="E35" s="305"/>
      <c r="F35" s="305"/>
      <c r="G35" s="305"/>
      <c r="H35" s="305"/>
      <c r="I35" s="305"/>
      <c r="J35" s="305"/>
      <c r="K35" s="305"/>
      <c r="L35" s="305"/>
      <c r="M35" s="305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334"/>
      <c r="BU35" s="334"/>
      <c r="BV35" s="334"/>
      <c r="BW35" s="334"/>
      <c r="BX35" s="334"/>
      <c r="BY35" s="334"/>
      <c r="BZ35" s="334"/>
      <c r="CA35" s="334"/>
      <c r="CB35" s="334"/>
      <c r="CC35" s="334"/>
      <c r="CD35" s="334"/>
      <c r="CE35" s="334"/>
      <c r="CF35" s="334"/>
      <c r="CG35" s="334"/>
      <c r="CH35" s="334"/>
      <c r="CI35" s="334"/>
      <c r="CJ35" s="334"/>
      <c r="CK35" s="334"/>
      <c r="CL35" s="334"/>
      <c r="CM35" s="334"/>
      <c r="CN35" s="334"/>
      <c r="CO35" s="334"/>
      <c r="CP35" s="334"/>
      <c r="CQ35" s="334"/>
      <c r="CR35" s="334"/>
      <c r="CS35" s="334"/>
      <c r="CT35" s="334"/>
      <c r="CU35" s="334"/>
      <c r="CV35" s="334"/>
      <c r="CW35" s="334"/>
      <c r="CX35" s="334"/>
      <c r="CY35" s="334"/>
      <c r="CZ35" s="334"/>
      <c r="DA35" s="334"/>
      <c r="DB35" s="334"/>
      <c r="DC35" s="334"/>
      <c r="DD35" s="334"/>
      <c r="DE35" s="334"/>
      <c r="DF35" s="334"/>
      <c r="DG35" s="334"/>
      <c r="DH35" s="334"/>
      <c r="DI35" s="334"/>
      <c r="DJ35" s="334"/>
      <c r="DK35" s="334"/>
      <c r="DL35" s="334"/>
      <c r="DM35" s="334"/>
      <c r="DN35" s="334"/>
      <c r="DO35" s="334"/>
      <c r="DP35" s="334"/>
      <c r="DQ35" s="334"/>
      <c r="DR35" s="334"/>
      <c r="DS35" s="334"/>
      <c r="DT35" s="334"/>
      <c r="DU35" s="334"/>
      <c r="DV35" s="334"/>
      <c r="DW35" s="334"/>
      <c r="DX35" s="334"/>
      <c r="DY35" s="334"/>
      <c r="DZ35" s="334"/>
      <c r="EA35" s="334"/>
      <c r="EB35" s="334"/>
      <c r="EC35" s="334"/>
      <c r="ED35" s="334"/>
      <c r="EE35" s="334"/>
      <c r="EF35" s="334"/>
      <c r="EG35" s="334"/>
      <c r="EH35" s="334"/>
      <c r="EI35" s="334"/>
      <c r="EJ35" s="334"/>
      <c r="EK35" s="334"/>
      <c r="EL35" s="334"/>
      <c r="EM35" s="334"/>
      <c r="EN35" s="334"/>
      <c r="EO35" s="334"/>
      <c r="EP35" s="334"/>
      <c r="EQ35" s="334"/>
      <c r="ER35" s="334"/>
      <c r="ES35" s="334"/>
      <c r="ET35" s="334"/>
      <c r="EU35" s="334"/>
      <c r="EV35" s="334"/>
      <c r="EW35" s="334"/>
      <c r="EX35" s="334"/>
      <c r="EY35" s="334"/>
      <c r="EZ35" s="334"/>
      <c r="FA35" s="334"/>
      <c r="FB35" s="334"/>
      <c r="FC35" s="334"/>
      <c r="FD35" s="334"/>
      <c r="FE35" s="334"/>
      <c r="FF35" s="334"/>
      <c r="FG35" s="334"/>
      <c r="FH35" s="334"/>
      <c r="FI35" s="334"/>
      <c r="FJ35" s="334"/>
      <c r="FK35" s="334"/>
      <c r="FL35" s="334"/>
      <c r="FM35" s="334"/>
      <c r="FN35" s="334"/>
      <c r="FO35" s="334"/>
      <c r="FP35" s="334"/>
      <c r="FQ35" s="334"/>
      <c r="FR35" s="334"/>
      <c r="FS35" s="334"/>
      <c r="FT35" s="334"/>
      <c r="FU35" s="334"/>
      <c r="FV35" s="334"/>
      <c r="FW35" s="334"/>
      <c r="FX35" s="334"/>
      <c r="FY35" s="334"/>
      <c r="FZ35" s="334"/>
      <c r="GA35" s="334"/>
      <c r="GB35" s="334"/>
      <c r="GC35" s="334"/>
      <c r="GD35" s="334"/>
      <c r="GE35" s="334"/>
      <c r="GF35" s="334"/>
      <c r="GG35" s="334"/>
      <c r="GH35" s="334"/>
      <c r="GI35" s="334"/>
      <c r="GJ35" s="334"/>
      <c r="GK35" s="334"/>
      <c r="GL35" s="334"/>
      <c r="GM35" s="334"/>
      <c r="GN35" s="334"/>
      <c r="GO35" s="334"/>
      <c r="GP35" s="334"/>
      <c r="GQ35" s="334"/>
      <c r="GR35" s="334"/>
      <c r="GS35" s="334"/>
      <c r="GT35" s="334"/>
      <c r="GU35" s="334"/>
      <c r="GV35" s="334"/>
      <c r="GW35" s="334"/>
      <c r="GX35" s="334"/>
      <c r="GY35" s="334"/>
      <c r="GZ35" s="334"/>
      <c r="HA35" s="334"/>
      <c r="HB35" s="334"/>
      <c r="HC35" s="334"/>
      <c r="HD35" s="334"/>
      <c r="HE35" s="334"/>
      <c r="HF35" s="334"/>
      <c r="HG35" s="334"/>
      <c r="HH35" s="334"/>
      <c r="HI35" s="334"/>
      <c r="HJ35" s="334"/>
      <c r="HK35" s="334"/>
      <c r="HL35" s="334"/>
      <c r="HM35" s="334"/>
      <c r="HN35" s="334"/>
      <c r="HO35" s="334"/>
      <c r="HP35" s="334"/>
      <c r="HQ35" s="334"/>
      <c r="HR35" s="334"/>
      <c r="HS35" s="334"/>
      <c r="HT35" s="334"/>
      <c r="HU35" s="334"/>
      <c r="HV35" s="334"/>
      <c r="HW35" s="334"/>
      <c r="HX35" s="334"/>
      <c r="HY35" s="334"/>
      <c r="HZ35" s="334"/>
      <c r="IA35" s="334"/>
      <c r="IB35" s="334"/>
      <c r="IC35" s="334"/>
      <c r="ID35" s="334"/>
      <c r="IE35" s="334"/>
      <c r="IF35" s="334"/>
      <c r="IG35" s="334"/>
      <c r="IH35" s="334"/>
      <c r="II35" s="334"/>
      <c r="IJ35" s="334"/>
      <c r="IK35" s="334"/>
      <c r="IL35" s="334"/>
      <c r="IM35" s="334"/>
      <c r="IN35" s="334"/>
      <c r="IO35" s="334"/>
      <c r="IP35" s="334"/>
      <c r="IQ35" s="334"/>
      <c r="IR35" s="334"/>
      <c r="IS35" s="334"/>
      <c r="IT35" s="334"/>
      <c r="IU35" s="334"/>
    </row>
    <row r="36" spans="1:255" x14ac:dyDescent="0.3">
      <c r="A36" s="358" t="s">
        <v>75</v>
      </c>
      <c r="B36" s="359">
        <v>40</v>
      </c>
      <c r="C36" s="345"/>
      <c r="D36" s="311"/>
      <c r="E36" s="305"/>
      <c r="F36" s="305"/>
      <c r="G36" s="305"/>
      <c r="H36" s="305"/>
      <c r="I36" s="305"/>
      <c r="J36" s="305"/>
      <c r="K36" s="305"/>
      <c r="L36" s="305"/>
      <c r="M36" s="305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334"/>
      <c r="CG36" s="334"/>
      <c r="CH36" s="334"/>
      <c r="CI36" s="334"/>
      <c r="CJ36" s="334"/>
      <c r="CK36" s="334"/>
      <c r="CL36" s="334"/>
      <c r="CM36" s="334"/>
      <c r="CN36" s="334"/>
      <c r="CO36" s="334"/>
      <c r="CP36" s="334"/>
      <c r="CQ36" s="334"/>
      <c r="CR36" s="334"/>
      <c r="CS36" s="334"/>
      <c r="CT36" s="334"/>
      <c r="CU36" s="334"/>
      <c r="CV36" s="334"/>
      <c r="CW36" s="334"/>
      <c r="CX36" s="334"/>
      <c r="CY36" s="334"/>
      <c r="CZ36" s="334"/>
      <c r="DA36" s="334"/>
      <c r="DB36" s="334"/>
      <c r="DC36" s="334"/>
      <c r="DD36" s="334"/>
      <c r="DE36" s="334"/>
      <c r="DF36" s="334"/>
      <c r="DG36" s="334"/>
      <c r="DH36" s="334"/>
      <c r="DI36" s="334"/>
      <c r="DJ36" s="334"/>
      <c r="DK36" s="334"/>
      <c r="DL36" s="334"/>
      <c r="DM36" s="334"/>
      <c r="DN36" s="334"/>
      <c r="DO36" s="334"/>
      <c r="DP36" s="334"/>
      <c r="DQ36" s="334"/>
      <c r="DR36" s="334"/>
      <c r="DS36" s="334"/>
      <c r="DT36" s="334"/>
      <c r="DU36" s="334"/>
      <c r="DV36" s="334"/>
      <c r="DW36" s="334"/>
      <c r="DX36" s="334"/>
      <c r="DY36" s="334"/>
      <c r="DZ36" s="334"/>
      <c r="EA36" s="334"/>
      <c r="EB36" s="334"/>
      <c r="EC36" s="334"/>
      <c r="ED36" s="334"/>
      <c r="EE36" s="334"/>
      <c r="EF36" s="334"/>
      <c r="EG36" s="334"/>
      <c r="EH36" s="334"/>
      <c r="EI36" s="334"/>
      <c r="EJ36" s="334"/>
      <c r="EK36" s="334"/>
      <c r="EL36" s="334"/>
      <c r="EM36" s="334"/>
      <c r="EN36" s="334"/>
      <c r="EO36" s="334"/>
      <c r="EP36" s="334"/>
      <c r="EQ36" s="334"/>
      <c r="ER36" s="334"/>
      <c r="ES36" s="334"/>
      <c r="ET36" s="334"/>
      <c r="EU36" s="334"/>
      <c r="EV36" s="334"/>
      <c r="EW36" s="334"/>
      <c r="EX36" s="334"/>
      <c r="EY36" s="334"/>
      <c r="EZ36" s="334"/>
      <c r="FA36" s="334"/>
      <c r="FB36" s="334"/>
      <c r="FC36" s="334"/>
      <c r="FD36" s="334"/>
      <c r="FE36" s="334"/>
      <c r="FF36" s="334"/>
      <c r="FG36" s="334"/>
      <c r="FH36" s="334"/>
      <c r="FI36" s="334"/>
      <c r="FJ36" s="334"/>
      <c r="FK36" s="334"/>
      <c r="FL36" s="334"/>
      <c r="FM36" s="334"/>
      <c r="FN36" s="334"/>
      <c r="FO36" s="334"/>
      <c r="FP36" s="334"/>
      <c r="FQ36" s="334"/>
      <c r="FR36" s="334"/>
      <c r="FS36" s="334"/>
      <c r="FT36" s="334"/>
      <c r="FU36" s="334"/>
      <c r="FV36" s="334"/>
      <c r="FW36" s="334"/>
      <c r="FX36" s="334"/>
      <c r="FY36" s="334"/>
      <c r="FZ36" s="334"/>
      <c r="GA36" s="334"/>
      <c r="GB36" s="334"/>
      <c r="GC36" s="334"/>
      <c r="GD36" s="334"/>
      <c r="GE36" s="334"/>
      <c r="GF36" s="334"/>
      <c r="GG36" s="334"/>
      <c r="GH36" s="334"/>
      <c r="GI36" s="334"/>
      <c r="GJ36" s="334"/>
      <c r="GK36" s="334"/>
      <c r="GL36" s="334"/>
      <c r="GM36" s="334"/>
      <c r="GN36" s="334"/>
      <c r="GO36" s="334"/>
      <c r="GP36" s="334"/>
      <c r="GQ36" s="334"/>
      <c r="GR36" s="334"/>
      <c r="GS36" s="334"/>
      <c r="GT36" s="334"/>
      <c r="GU36" s="334"/>
      <c r="GV36" s="334"/>
      <c r="GW36" s="334"/>
      <c r="GX36" s="334"/>
      <c r="GY36" s="334"/>
      <c r="GZ36" s="334"/>
      <c r="HA36" s="334"/>
      <c r="HB36" s="334"/>
      <c r="HC36" s="334"/>
      <c r="HD36" s="334"/>
      <c r="HE36" s="334"/>
      <c r="HF36" s="334"/>
      <c r="HG36" s="334"/>
      <c r="HH36" s="334"/>
      <c r="HI36" s="334"/>
      <c r="HJ36" s="334"/>
      <c r="HK36" s="334"/>
      <c r="HL36" s="334"/>
      <c r="HM36" s="334"/>
      <c r="HN36" s="334"/>
      <c r="HO36" s="334"/>
      <c r="HP36" s="334"/>
      <c r="HQ36" s="334"/>
      <c r="HR36" s="334"/>
      <c r="HS36" s="334"/>
      <c r="HT36" s="334"/>
      <c r="HU36" s="334"/>
      <c r="HV36" s="334"/>
      <c r="HW36" s="334"/>
      <c r="HX36" s="334"/>
      <c r="HY36" s="334"/>
      <c r="HZ36" s="334"/>
      <c r="IA36" s="334"/>
      <c r="IB36" s="334"/>
      <c r="IC36" s="334"/>
      <c r="ID36" s="334"/>
      <c r="IE36" s="334"/>
      <c r="IF36" s="334"/>
      <c r="IG36" s="334"/>
      <c r="IH36" s="334"/>
      <c r="II36" s="334"/>
      <c r="IJ36" s="334"/>
      <c r="IK36" s="334"/>
      <c r="IL36" s="334"/>
      <c r="IM36" s="334"/>
      <c r="IN36" s="334"/>
      <c r="IO36" s="334"/>
      <c r="IP36" s="334"/>
      <c r="IQ36" s="334"/>
      <c r="IR36" s="334"/>
      <c r="IS36" s="334"/>
      <c r="IT36" s="334"/>
      <c r="IU36" s="334"/>
    </row>
    <row r="37" spans="1:255" ht="16.2" thickBot="1" x14ac:dyDescent="0.35">
      <c r="A37" s="358" t="s">
        <v>76</v>
      </c>
      <c r="B37" s="359">
        <v>40</v>
      </c>
      <c r="C37" s="345"/>
      <c r="D37" s="309"/>
      <c r="E37" s="305"/>
      <c r="F37" s="305"/>
      <c r="G37" s="305"/>
      <c r="H37" s="305"/>
      <c r="I37" s="305"/>
      <c r="J37" s="305"/>
      <c r="K37" s="305"/>
      <c r="L37" s="305"/>
      <c r="M37" s="305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334"/>
      <c r="BU37" s="334"/>
      <c r="BV37" s="334"/>
      <c r="BW37" s="334"/>
      <c r="BX37" s="334"/>
      <c r="BY37" s="334"/>
      <c r="BZ37" s="334"/>
      <c r="CA37" s="334"/>
      <c r="CB37" s="334"/>
      <c r="CC37" s="334"/>
      <c r="CD37" s="334"/>
      <c r="CE37" s="334"/>
      <c r="CF37" s="334"/>
      <c r="CG37" s="334"/>
      <c r="CH37" s="334"/>
      <c r="CI37" s="334"/>
      <c r="CJ37" s="334"/>
      <c r="CK37" s="334"/>
      <c r="CL37" s="334"/>
      <c r="CM37" s="334"/>
      <c r="CN37" s="334"/>
      <c r="CO37" s="334"/>
      <c r="CP37" s="334"/>
      <c r="CQ37" s="334"/>
      <c r="CR37" s="334"/>
      <c r="CS37" s="334"/>
      <c r="CT37" s="334"/>
      <c r="CU37" s="334"/>
      <c r="CV37" s="334"/>
      <c r="CW37" s="334"/>
      <c r="CX37" s="334"/>
      <c r="CY37" s="334"/>
      <c r="CZ37" s="334"/>
      <c r="DA37" s="334"/>
      <c r="DB37" s="334"/>
      <c r="DC37" s="334"/>
      <c r="DD37" s="334"/>
      <c r="DE37" s="334"/>
      <c r="DF37" s="334"/>
      <c r="DG37" s="334"/>
      <c r="DH37" s="334"/>
      <c r="DI37" s="334"/>
      <c r="DJ37" s="334"/>
      <c r="DK37" s="334"/>
      <c r="DL37" s="334"/>
      <c r="DM37" s="334"/>
      <c r="DN37" s="334"/>
      <c r="DO37" s="334"/>
      <c r="DP37" s="334"/>
      <c r="DQ37" s="334"/>
      <c r="DR37" s="334"/>
      <c r="DS37" s="334"/>
      <c r="DT37" s="334"/>
      <c r="DU37" s="334"/>
      <c r="DV37" s="334"/>
      <c r="DW37" s="334"/>
      <c r="DX37" s="334"/>
      <c r="DY37" s="334"/>
      <c r="DZ37" s="334"/>
      <c r="EA37" s="334"/>
      <c r="EB37" s="334"/>
      <c r="EC37" s="334"/>
      <c r="ED37" s="334"/>
      <c r="EE37" s="334"/>
      <c r="EF37" s="334"/>
      <c r="EG37" s="334"/>
      <c r="EH37" s="334"/>
      <c r="EI37" s="334"/>
      <c r="EJ37" s="334"/>
      <c r="EK37" s="334"/>
      <c r="EL37" s="334"/>
      <c r="EM37" s="334"/>
      <c r="EN37" s="334"/>
      <c r="EO37" s="334"/>
      <c r="EP37" s="334"/>
      <c r="EQ37" s="334"/>
      <c r="ER37" s="334"/>
      <c r="ES37" s="334"/>
      <c r="ET37" s="334"/>
      <c r="EU37" s="334"/>
      <c r="EV37" s="334"/>
      <c r="EW37" s="334"/>
      <c r="EX37" s="334"/>
      <c r="EY37" s="334"/>
      <c r="EZ37" s="334"/>
      <c r="FA37" s="334"/>
      <c r="FB37" s="334"/>
      <c r="FC37" s="334"/>
      <c r="FD37" s="334"/>
      <c r="FE37" s="334"/>
      <c r="FF37" s="334"/>
      <c r="FG37" s="334"/>
      <c r="FH37" s="334"/>
      <c r="FI37" s="334"/>
      <c r="FJ37" s="334"/>
      <c r="FK37" s="334"/>
      <c r="FL37" s="334"/>
      <c r="FM37" s="334"/>
      <c r="FN37" s="334"/>
      <c r="FO37" s="334"/>
      <c r="FP37" s="334"/>
      <c r="FQ37" s="334"/>
      <c r="FR37" s="334"/>
      <c r="FS37" s="334"/>
      <c r="FT37" s="334"/>
      <c r="FU37" s="334"/>
      <c r="FV37" s="334"/>
      <c r="FW37" s="334"/>
      <c r="FX37" s="334"/>
      <c r="FY37" s="334"/>
      <c r="FZ37" s="334"/>
      <c r="GA37" s="334"/>
      <c r="GB37" s="334"/>
      <c r="GC37" s="334"/>
      <c r="GD37" s="334"/>
      <c r="GE37" s="334"/>
      <c r="GF37" s="334"/>
      <c r="GG37" s="334"/>
      <c r="GH37" s="334"/>
      <c r="GI37" s="334"/>
      <c r="GJ37" s="334"/>
      <c r="GK37" s="334"/>
      <c r="GL37" s="334"/>
      <c r="GM37" s="334"/>
      <c r="GN37" s="334"/>
      <c r="GO37" s="334"/>
      <c r="GP37" s="334"/>
      <c r="GQ37" s="334"/>
      <c r="GR37" s="334"/>
      <c r="GS37" s="334"/>
      <c r="GT37" s="334"/>
      <c r="GU37" s="334"/>
      <c r="GV37" s="334"/>
      <c r="GW37" s="334"/>
      <c r="GX37" s="334"/>
      <c r="GY37" s="334"/>
      <c r="GZ37" s="334"/>
      <c r="HA37" s="334"/>
      <c r="HB37" s="334"/>
      <c r="HC37" s="334"/>
      <c r="HD37" s="334"/>
      <c r="HE37" s="334"/>
      <c r="HF37" s="334"/>
      <c r="HG37" s="334"/>
      <c r="HH37" s="334"/>
      <c r="HI37" s="334"/>
      <c r="HJ37" s="334"/>
      <c r="HK37" s="334"/>
      <c r="HL37" s="334"/>
      <c r="HM37" s="334"/>
      <c r="HN37" s="334"/>
      <c r="HO37" s="334"/>
      <c r="HP37" s="334"/>
      <c r="HQ37" s="334"/>
      <c r="HR37" s="334"/>
      <c r="HS37" s="334"/>
      <c r="HT37" s="334"/>
      <c r="HU37" s="334"/>
      <c r="HV37" s="334"/>
      <c r="HW37" s="334"/>
      <c r="HX37" s="334"/>
      <c r="HY37" s="334"/>
      <c r="HZ37" s="334"/>
      <c r="IA37" s="334"/>
      <c r="IB37" s="334"/>
      <c r="IC37" s="334"/>
      <c r="ID37" s="334"/>
      <c r="IE37" s="334"/>
      <c r="IF37" s="334"/>
      <c r="IG37" s="334"/>
      <c r="IH37" s="334"/>
      <c r="II37" s="334"/>
      <c r="IJ37" s="334"/>
      <c r="IK37" s="334"/>
      <c r="IL37" s="334"/>
      <c r="IM37" s="334"/>
      <c r="IN37" s="334"/>
      <c r="IO37" s="334"/>
      <c r="IP37" s="334"/>
      <c r="IQ37" s="334"/>
      <c r="IR37" s="334"/>
      <c r="IS37" s="334"/>
      <c r="IT37" s="334"/>
      <c r="IU37" s="334"/>
    </row>
    <row r="38" spans="1:255" x14ac:dyDescent="0.3">
      <c r="A38" s="352" t="s">
        <v>28</v>
      </c>
      <c r="B38" s="353">
        <v>640</v>
      </c>
      <c r="C38" s="345"/>
      <c r="D38" s="309"/>
      <c r="E38" s="305"/>
      <c r="F38" s="305"/>
      <c r="G38" s="305"/>
      <c r="H38" s="305"/>
      <c r="I38" s="305"/>
      <c r="J38" s="305"/>
      <c r="K38" s="305"/>
      <c r="L38" s="305"/>
      <c r="M38" s="305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334"/>
      <c r="AM38" s="334"/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4"/>
      <c r="CA38" s="334"/>
      <c r="CB38" s="334"/>
      <c r="CC38" s="334"/>
      <c r="CD38" s="334"/>
      <c r="CE38" s="334"/>
      <c r="CF38" s="334"/>
      <c r="CG38" s="334"/>
      <c r="CH38" s="334"/>
      <c r="CI38" s="334"/>
      <c r="CJ38" s="334"/>
      <c r="CK38" s="334"/>
      <c r="CL38" s="334"/>
      <c r="CM38" s="334"/>
      <c r="CN38" s="334"/>
      <c r="CO38" s="334"/>
      <c r="CP38" s="334"/>
      <c r="CQ38" s="334"/>
      <c r="CR38" s="334"/>
      <c r="CS38" s="334"/>
      <c r="CT38" s="334"/>
      <c r="CU38" s="334"/>
      <c r="CV38" s="334"/>
      <c r="CW38" s="334"/>
      <c r="CX38" s="334"/>
      <c r="CY38" s="334"/>
      <c r="CZ38" s="334"/>
      <c r="DA38" s="334"/>
      <c r="DB38" s="334"/>
      <c r="DC38" s="334"/>
      <c r="DD38" s="334"/>
      <c r="DE38" s="334"/>
      <c r="DF38" s="334"/>
      <c r="DG38" s="334"/>
      <c r="DH38" s="334"/>
      <c r="DI38" s="334"/>
      <c r="DJ38" s="334"/>
      <c r="DK38" s="334"/>
      <c r="DL38" s="334"/>
      <c r="DM38" s="334"/>
      <c r="DN38" s="334"/>
      <c r="DO38" s="334"/>
      <c r="DP38" s="334"/>
      <c r="DQ38" s="334"/>
      <c r="DR38" s="334"/>
      <c r="DS38" s="334"/>
      <c r="DT38" s="334"/>
      <c r="DU38" s="334"/>
      <c r="DV38" s="334"/>
      <c r="DW38" s="334"/>
      <c r="DX38" s="334"/>
      <c r="DY38" s="334"/>
      <c r="DZ38" s="334"/>
      <c r="EA38" s="334"/>
      <c r="EB38" s="334"/>
      <c r="EC38" s="334"/>
      <c r="ED38" s="334"/>
      <c r="EE38" s="334"/>
      <c r="EF38" s="334"/>
      <c r="EG38" s="334"/>
      <c r="EH38" s="334"/>
      <c r="EI38" s="334"/>
      <c r="EJ38" s="334"/>
      <c r="EK38" s="334"/>
      <c r="EL38" s="334"/>
      <c r="EM38" s="334"/>
      <c r="EN38" s="334"/>
      <c r="EO38" s="334"/>
      <c r="EP38" s="334"/>
      <c r="EQ38" s="334"/>
      <c r="ER38" s="334"/>
      <c r="ES38" s="334"/>
      <c r="ET38" s="334"/>
      <c r="EU38" s="334"/>
      <c r="EV38" s="334"/>
      <c r="EW38" s="334"/>
      <c r="EX38" s="334"/>
      <c r="EY38" s="334"/>
      <c r="EZ38" s="334"/>
      <c r="FA38" s="334"/>
      <c r="FB38" s="334"/>
      <c r="FC38" s="334"/>
      <c r="FD38" s="334"/>
      <c r="FE38" s="334"/>
      <c r="FF38" s="334"/>
      <c r="FG38" s="334"/>
      <c r="FH38" s="334"/>
      <c r="FI38" s="334"/>
      <c r="FJ38" s="334"/>
      <c r="FK38" s="334"/>
      <c r="FL38" s="334"/>
      <c r="FM38" s="334"/>
      <c r="FN38" s="334"/>
      <c r="FO38" s="334"/>
      <c r="FP38" s="334"/>
      <c r="FQ38" s="334"/>
      <c r="FR38" s="334"/>
      <c r="FS38" s="334"/>
      <c r="FT38" s="334"/>
      <c r="FU38" s="334"/>
      <c r="FV38" s="334"/>
      <c r="FW38" s="334"/>
      <c r="FX38" s="334"/>
      <c r="FY38" s="334"/>
      <c r="FZ38" s="334"/>
      <c r="GA38" s="334"/>
      <c r="GB38" s="334"/>
      <c r="GC38" s="334"/>
      <c r="GD38" s="334"/>
      <c r="GE38" s="334"/>
      <c r="GF38" s="334"/>
      <c r="GG38" s="334"/>
      <c r="GH38" s="334"/>
      <c r="GI38" s="334"/>
      <c r="GJ38" s="334"/>
      <c r="GK38" s="334"/>
      <c r="GL38" s="334"/>
      <c r="GM38" s="334"/>
      <c r="GN38" s="334"/>
      <c r="GO38" s="334"/>
      <c r="GP38" s="334"/>
      <c r="GQ38" s="334"/>
      <c r="GR38" s="334"/>
      <c r="GS38" s="334"/>
      <c r="GT38" s="334"/>
      <c r="GU38" s="334"/>
      <c r="GV38" s="334"/>
      <c r="GW38" s="334"/>
      <c r="GX38" s="334"/>
      <c r="GY38" s="334"/>
      <c r="GZ38" s="334"/>
      <c r="HA38" s="334"/>
      <c r="HB38" s="334"/>
      <c r="HC38" s="334"/>
      <c r="HD38" s="334"/>
      <c r="HE38" s="334"/>
      <c r="HF38" s="334"/>
      <c r="HG38" s="334"/>
      <c r="HH38" s="334"/>
      <c r="HI38" s="334"/>
      <c r="HJ38" s="334"/>
      <c r="HK38" s="334"/>
      <c r="HL38" s="334"/>
      <c r="HM38" s="334"/>
      <c r="HN38" s="334"/>
      <c r="HO38" s="334"/>
      <c r="HP38" s="334"/>
      <c r="HQ38" s="334"/>
      <c r="HR38" s="334"/>
      <c r="HS38" s="334"/>
      <c r="HT38" s="334"/>
      <c r="HU38" s="334"/>
      <c r="HV38" s="334"/>
      <c r="HW38" s="334"/>
      <c r="HX38" s="334"/>
      <c r="HY38" s="334"/>
      <c r="HZ38" s="334"/>
      <c r="IA38" s="334"/>
      <c r="IB38" s="334"/>
      <c r="IC38" s="334"/>
      <c r="ID38" s="334"/>
      <c r="IE38" s="334"/>
      <c r="IF38" s="334"/>
      <c r="IG38" s="334"/>
      <c r="IH38" s="334"/>
      <c r="II38" s="334"/>
      <c r="IJ38" s="334"/>
      <c r="IK38" s="334"/>
      <c r="IL38" s="334"/>
      <c r="IM38" s="334"/>
      <c r="IN38" s="334"/>
      <c r="IO38" s="334"/>
      <c r="IP38" s="334"/>
      <c r="IQ38" s="334"/>
      <c r="IR38" s="334"/>
      <c r="IS38" s="334"/>
      <c r="IT38" s="334"/>
      <c r="IU38" s="334"/>
    </row>
    <row r="39" spans="1:255" x14ac:dyDescent="0.3">
      <c r="A39" s="354" t="s">
        <v>78</v>
      </c>
      <c r="B39" s="355">
        <v>640</v>
      </c>
      <c r="C39" s="345"/>
      <c r="D39" s="309"/>
      <c r="E39" s="305"/>
      <c r="F39" s="305"/>
      <c r="G39" s="305"/>
      <c r="H39" s="305"/>
      <c r="I39" s="305"/>
      <c r="J39" s="305"/>
      <c r="K39" s="305"/>
      <c r="L39" s="305"/>
      <c r="M39" s="305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334"/>
      <c r="BU39" s="334"/>
      <c r="BV39" s="334"/>
      <c r="BW39" s="334"/>
      <c r="BX39" s="334"/>
      <c r="BY39" s="334"/>
      <c r="BZ39" s="334"/>
      <c r="CA39" s="334"/>
      <c r="CB39" s="334"/>
      <c r="CC39" s="334"/>
      <c r="CD39" s="334"/>
      <c r="CE39" s="334"/>
      <c r="CF39" s="334"/>
      <c r="CG39" s="334"/>
      <c r="CH39" s="334"/>
      <c r="CI39" s="334"/>
      <c r="CJ39" s="334"/>
      <c r="CK39" s="334"/>
      <c r="CL39" s="334"/>
      <c r="CM39" s="334"/>
      <c r="CN39" s="334"/>
      <c r="CO39" s="334"/>
      <c r="CP39" s="334"/>
      <c r="CQ39" s="334"/>
      <c r="CR39" s="334"/>
      <c r="CS39" s="334"/>
      <c r="CT39" s="334"/>
      <c r="CU39" s="334"/>
      <c r="CV39" s="334"/>
      <c r="CW39" s="334"/>
      <c r="CX39" s="334"/>
      <c r="CY39" s="334"/>
      <c r="CZ39" s="334"/>
      <c r="DA39" s="334"/>
      <c r="DB39" s="334"/>
      <c r="DC39" s="334"/>
      <c r="DD39" s="334"/>
      <c r="DE39" s="334"/>
      <c r="DF39" s="334"/>
      <c r="DG39" s="334"/>
      <c r="DH39" s="334"/>
      <c r="DI39" s="334"/>
      <c r="DJ39" s="334"/>
      <c r="DK39" s="334"/>
      <c r="DL39" s="334"/>
      <c r="DM39" s="334"/>
      <c r="DN39" s="334"/>
      <c r="DO39" s="334"/>
      <c r="DP39" s="334"/>
      <c r="DQ39" s="334"/>
      <c r="DR39" s="334"/>
      <c r="DS39" s="334"/>
      <c r="DT39" s="334"/>
      <c r="DU39" s="334"/>
      <c r="DV39" s="334"/>
      <c r="DW39" s="334"/>
      <c r="DX39" s="334"/>
      <c r="DY39" s="334"/>
      <c r="DZ39" s="334"/>
      <c r="EA39" s="334"/>
      <c r="EB39" s="334"/>
      <c r="EC39" s="334"/>
      <c r="ED39" s="334"/>
      <c r="EE39" s="334"/>
      <c r="EF39" s="334"/>
      <c r="EG39" s="334"/>
      <c r="EH39" s="334"/>
      <c r="EI39" s="334"/>
      <c r="EJ39" s="334"/>
      <c r="EK39" s="334"/>
      <c r="EL39" s="334"/>
      <c r="EM39" s="334"/>
      <c r="EN39" s="334"/>
      <c r="EO39" s="334"/>
      <c r="EP39" s="334"/>
      <c r="EQ39" s="334"/>
      <c r="ER39" s="334"/>
      <c r="ES39" s="334"/>
      <c r="ET39" s="334"/>
      <c r="EU39" s="334"/>
      <c r="EV39" s="334"/>
      <c r="EW39" s="334"/>
      <c r="EX39" s="334"/>
      <c r="EY39" s="334"/>
      <c r="EZ39" s="334"/>
      <c r="FA39" s="334"/>
      <c r="FB39" s="334"/>
      <c r="FC39" s="334"/>
      <c r="FD39" s="334"/>
      <c r="FE39" s="334"/>
      <c r="FF39" s="334"/>
      <c r="FG39" s="334"/>
      <c r="FH39" s="334"/>
      <c r="FI39" s="334"/>
      <c r="FJ39" s="334"/>
      <c r="FK39" s="334"/>
      <c r="FL39" s="334"/>
      <c r="FM39" s="334"/>
      <c r="FN39" s="334"/>
      <c r="FO39" s="334"/>
      <c r="FP39" s="334"/>
      <c r="FQ39" s="334"/>
      <c r="FR39" s="334"/>
      <c r="FS39" s="334"/>
      <c r="FT39" s="334"/>
      <c r="FU39" s="334"/>
      <c r="FV39" s="334"/>
      <c r="FW39" s="334"/>
      <c r="FX39" s="334"/>
      <c r="FY39" s="334"/>
      <c r="FZ39" s="334"/>
      <c r="GA39" s="334"/>
      <c r="GB39" s="334"/>
      <c r="GC39" s="334"/>
      <c r="GD39" s="334"/>
      <c r="GE39" s="334"/>
      <c r="GF39" s="334"/>
      <c r="GG39" s="334"/>
      <c r="GH39" s="334"/>
      <c r="GI39" s="334"/>
      <c r="GJ39" s="334"/>
      <c r="GK39" s="334"/>
      <c r="GL39" s="334"/>
      <c r="GM39" s="334"/>
      <c r="GN39" s="334"/>
      <c r="GO39" s="334"/>
      <c r="GP39" s="334"/>
      <c r="GQ39" s="334"/>
      <c r="GR39" s="334"/>
      <c r="GS39" s="334"/>
      <c r="GT39" s="334"/>
      <c r="GU39" s="334"/>
      <c r="GV39" s="334"/>
      <c r="GW39" s="334"/>
      <c r="GX39" s="334"/>
      <c r="GY39" s="334"/>
      <c r="GZ39" s="334"/>
      <c r="HA39" s="334"/>
      <c r="HB39" s="334"/>
      <c r="HC39" s="334"/>
      <c r="HD39" s="334"/>
      <c r="HE39" s="334"/>
      <c r="HF39" s="334"/>
      <c r="HG39" s="334"/>
      <c r="HH39" s="334"/>
      <c r="HI39" s="334"/>
      <c r="HJ39" s="334"/>
      <c r="HK39" s="334"/>
      <c r="HL39" s="334"/>
      <c r="HM39" s="334"/>
      <c r="HN39" s="334"/>
      <c r="HO39" s="334"/>
      <c r="HP39" s="334"/>
      <c r="HQ39" s="334"/>
      <c r="HR39" s="334"/>
      <c r="HS39" s="334"/>
      <c r="HT39" s="334"/>
      <c r="HU39" s="334"/>
      <c r="HV39" s="334"/>
      <c r="HW39" s="334"/>
      <c r="HX39" s="334"/>
      <c r="HY39" s="334"/>
      <c r="HZ39" s="334"/>
      <c r="IA39" s="334"/>
      <c r="IB39" s="334"/>
      <c r="IC39" s="334"/>
      <c r="ID39" s="334"/>
      <c r="IE39" s="334"/>
      <c r="IF39" s="334"/>
      <c r="IG39" s="334"/>
      <c r="IH39" s="334"/>
      <c r="II39" s="334"/>
      <c r="IJ39" s="334"/>
      <c r="IK39" s="334"/>
      <c r="IL39" s="334"/>
      <c r="IM39" s="334"/>
      <c r="IN39" s="334"/>
      <c r="IO39" s="334"/>
      <c r="IP39" s="334"/>
      <c r="IQ39" s="334"/>
      <c r="IR39" s="334"/>
      <c r="IS39" s="334"/>
      <c r="IT39" s="334"/>
      <c r="IU39" s="334"/>
    </row>
    <row r="40" spans="1:255" x14ac:dyDescent="0.3">
      <c r="A40" s="354" t="s">
        <v>79</v>
      </c>
      <c r="B40" s="355">
        <v>640</v>
      </c>
      <c r="C40" s="345"/>
      <c r="D40" s="309"/>
      <c r="E40" s="305"/>
      <c r="F40" s="305"/>
      <c r="G40" s="305"/>
      <c r="H40" s="305"/>
      <c r="I40" s="305"/>
      <c r="J40" s="305"/>
      <c r="K40" s="305"/>
      <c r="L40" s="305"/>
      <c r="M40" s="305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4"/>
      <c r="AI40" s="334"/>
      <c r="AJ40" s="334"/>
      <c r="AK40" s="334"/>
      <c r="AL40" s="334"/>
      <c r="AM40" s="334"/>
      <c r="AN40" s="334"/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334"/>
      <c r="BU40" s="334"/>
      <c r="BV40" s="334"/>
      <c r="BW40" s="334"/>
      <c r="BX40" s="334"/>
      <c r="BY40" s="334"/>
      <c r="BZ40" s="334"/>
      <c r="CA40" s="334"/>
      <c r="CB40" s="334"/>
      <c r="CC40" s="334"/>
      <c r="CD40" s="334"/>
      <c r="CE40" s="334"/>
      <c r="CF40" s="334"/>
      <c r="CG40" s="334"/>
      <c r="CH40" s="334"/>
      <c r="CI40" s="334"/>
      <c r="CJ40" s="334"/>
      <c r="CK40" s="334"/>
      <c r="CL40" s="334"/>
      <c r="CM40" s="334"/>
      <c r="CN40" s="334"/>
      <c r="CO40" s="334"/>
      <c r="CP40" s="334"/>
      <c r="CQ40" s="334"/>
      <c r="CR40" s="334"/>
      <c r="CS40" s="334"/>
      <c r="CT40" s="334"/>
      <c r="CU40" s="334"/>
      <c r="CV40" s="334"/>
      <c r="CW40" s="334"/>
      <c r="CX40" s="334"/>
      <c r="CY40" s="334"/>
      <c r="CZ40" s="334"/>
      <c r="DA40" s="334"/>
      <c r="DB40" s="334"/>
      <c r="DC40" s="334"/>
      <c r="DD40" s="334"/>
      <c r="DE40" s="334"/>
      <c r="DF40" s="334"/>
      <c r="DG40" s="334"/>
      <c r="DH40" s="334"/>
      <c r="DI40" s="334"/>
      <c r="DJ40" s="334"/>
      <c r="DK40" s="334"/>
      <c r="DL40" s="334"/>
      <c r="DM40" s="334"/>
      <c r="DN40" s="334"/>
      <c r="DO40" s="334"/>
      <c r="DP40" s="334"/>
      <c r="DQ40" s="334"/>
      <c r="DR40" s="334"/>
      <c r="DS40" s="334"/>
      <c r="DT40" s="334"/>
      <c r="DU40" s="334"/>
      <c r="DV40" s="334"/>
      <c r="DW40" s="334"/>
      <c r="DX40" s="334"/>
      <c r="DY40" s="334"/>
      <c r="DZ40" s="334"/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4"/>
      <c r="EL40" s="334"/>
      <c r="EM40" s="334"/>
      <c r="EN40" s="334"/>
      <c r="EO40" s="334"/>
      <c r="EP40" s="334"/>
      <c r="EQ40" s="334"/>
      <c r="ER40" s="334"/>
      <c r="ES40" s="334"/>
      <c r="ET40" s="334"/>
      <c r="EU40" s="334"/>
      <c r="EV40" s="334"/>
      <c r="EW40" s="334"/>
      <c r="EX40" s="334"/>
      <c r="EY40" s="334"/>
      <c r="EZ40" s="334"/>
      <c r="FA40" s="334"/>
      <c r="FB40" s="334"/>
      <c r="FC40" s="334"/>
      <c r="FD40" s="334"/>
      <c r="FE40" s="334"/>
      <c r="FF40" s="334"/>
      <c r="FG40" s="334"/>
      <c r="FH40" s="334"/>
      <c r="FI40" s="334"/>
      <c r="FJ40" s="334"/>
      <c r="FK40" s="334"/>
      <c r="FL40" s="334"/>
      <c r="FM40" s="334"/>
      <c r="FN40" s="334"/>
      <c r="FO40" s="334"/>
      <c r="FP40" s="334"/>
      <c r="FQ40" s="334"/>
      <c r="FR40" s="334"/>
      <c r="FS40" s="334"/>
      <c r="FT40" s="334"/>
      <c r="FU40" s="334"/>
      <c r="FV40" s="334"/>
      <c r="FW40" s="334"/>
      <c r="FX40" s="334"/>
      <c r="FY40" s="334"/>
      <c r="FZ40" s="334"/>
      <c r="GA40" s="334"/>
      <c r="GB40" s="334"/>
      <c r="GC40" s="334"/>
      <c r="GD40" s="334"/>
      <c r="GE40" s="334"/>
      <c r="GF40" s="334"/>
      <c r="GG40" s="334"/>
      <c r="GH40" s="334"/>
      <c r="GI40" s="334"/>
      <c r="GJ40" s="334"/>
      <c r="GK40" s="334"/>
      <c r="GL40" s="334"/>
      <c r="GM40" s="334"/>
      <c r="GN40" s="334"/>
      <c r="GO40" s="334"/>
      <c r="GP40" s="334"/>
      <c r="GQ40" s="334"/>
      <c r="GR40" s="334"/>
      <c r="GS40" s="334"/>
      <c r="GT40" s="334"/>
      <c r="GU40" s="334"/>
      <c r="GV40" s="334"/>
      <c r="GW40" s="334"/>
      <c r="GX40" s="334"/>
      <c r="GY40" s="334"/>
      <c r="GZ40" s="334"/>
      <c r="HA40" s="334"/>
      <c r="HB40" s="334"/>
      <c r="HC40" s="334"/>
      <c r="HD40" s="334"/>
      <c r="HE40" s="334"/>
      <c r="HF40" s="334"/>
      <c r="HG40" s="334"/>
      <c r="HH40" s="334"/>
      <c r="HI40" s="334"/>
      <c r="HJ40" s="334"/>
      <c r="HK40" s="334"/>
      <c r="HL40" s="334"/>
      <c r="HM40" s="334"/>
      <c r="HN40" s="334"/>
      <c r="HO40" s="334"/>
      <c r="HP40" s="334"/>
      <c r="HQ40" s="334"/>
      <c r="HR40" s="334"/>
      <c r="HS40" s="334"/>
      <c r="HT40" s="334"/>
      <c r="HU40" s="334"/>
      <c r="HV40" s="334"/>
      <c r="HW40" s="334"/>
      <c r="HX40" s="334"/>
      <c r="HY40" s="334"/>
      <c r="HZ40" s="334"/>
      <c r="IA40" s="334"/>
      <c r="IB40" s="334"/>
      <c r="IC40" s="334"/>
      <c r="ID40" s="334"/>
      <c r="IE40" s="334"/>
      <c r="IF40" s="334"/>
      <c r="IG40" s="334"/>
      <c r="IH40" s="334"/>
      <c r="II40" s="334"/>
      <c r="IJ40" s="334"/>
      <c r="IK40" s="334"/>
      <c r="IL40" s="334"/>
      <c r="IM40" s="334"/>
      <c r="IN40" s="334"/>
      <c r="IO40" s="334"/>
      <c r="IP40" s="334"/>
      <c r="IQ40" s="334"/>
      <c r="IR40" s="334"/>
      <c r="IS40" s="334"/>
      <c r="IT40" s="334"/>
      <c r="IU40" s="334"/>
    </row>
    <row r="41" spans="1:255" x14ac:dyDescent="0.3">
      <c r="A41" s="356" t="s">
        <v>80</v>
      </c>
      <c r="B41" s="357">
        <v>160</v>
      </c>
      <c r="C41" s="345"/>
      <c r="D41" s="309"/>
      <c r="E41" s="305"/>
      <c r="F41" s="305"/>
      <c r="G41" s="305"/>
      <c r="H41" s="305"/>
      <c r="I41" s="305"/>
      <c r="J41" s="305"/>
      <c r="K41" s="305"/>
      <c r="L41" s="305"/>
      <c r="M41" s="305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334"/>
      <c r="BU41" s="334"/>
      <c r="BV41" s="334"/>
      <c r="BW41" s="334"/>
      <c r="BX41" s="334"/>
      <c r="BY41" s="334"/>
      <c r="BZ41" s="334"/>
      <c r="CA41" s="334"/>
      <c r="CB41" s="334"/>
      <c r="CC41" s="334"/>
      <c r="CD41" s="334"/>
      <c r="CE41" s="334"/>
      <c r="CF41" s="334"/>
      <c r="CG41" s="334"/>
      <c r="CH41" s="334"/>
      <c r="CI41" s="334"/>
      <c r="CJ41" s="334"/>
      <c r="CK41" s="334"/>
      <c r="CL41" s="334"/>
      <c r="CM41" s="334"/>
      <c r="CN41" s="334"/>
      <c r="CO41" s="334"/>
      <c r="CP41" s="334"/>
      <c r="CQ41" s="334"/>
      <c r="CR41" s="334"/>
      <c r="CS41" s="334"/>
      <c r="CT41" s="334"/>
      <c r="CU41" s="334"/>
      <c r="CV41" s="334"/>
      <c r="CW41" s="334"/>
      <c r="CX41" s="334"/>
      <c r="CY41" s="334"/>
      <c r="CZ41" s="334"/>
      <c r="DA41" s="334"/>
      <c r="DB41" s="334"/>
      <c r="DC41" s="334"/>
      <c r="DD41" s="334"/>
      <c r="DE41" s="334"/>
      <c r="DF41" s="334"/>
      <c r="DG41" s="334"/>
      <c r="DH41" s="334"/>
      <c r="DI41" s="334"/>
      <c r="DJ41" s="334"/>
      <c r="DK41" s="334"/>
      <c r="DL41" s="334"/>
      <c r="DM41" s="334"/>
      <c r="DN41" s="334"/>
      <c r="DO41" s="334"/>
      <c r="DP41" s="334"/>
      <c r="DQ41" s="334"/>
      <c r="DR41" s="334"/>
      <c r="DS41" s="334"/>
      <c r="DT41" s="334"/>
      <c r="DU41" s="334"/>
      <c r="DV41" s="334"/>
      <c r="DW41" s="334"/>
      <c r="DX41" s="334"/>
      <c r="DY41" s="334"/>
      <c r="DZ41" s="334"/>
      <c r="EA41" s="334"/>
      <c r="EB41" s="334"/>
      <c r="EC41" s="334"/>
      <c r="ED41" s="334"/>
      <c r="EE41" s="334"/>
      <c r="EF41" s="334"/>
      <c r="EG41" s="334"/>
      <c r="EH41" s="334"/>
      <c r="EI41" s="334"/>
      <c r="EJ41" s="334"/>
      <c r="EK41" s="334"/>
      <c r="EL41" s="334"/>
      <c r="EM41" s="334"/>
      <c r="EN41" s="334"/>
      <c r="EO41" s="334"/>
      <c r="EP41" s="334"/>
      <c r="EQ41" s="334"/>
      <c r="ER41" s="334"/>
      <c r="ES41" s="334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34"/>
      <c r="FE41" s="334"/>
      <c r="FF41" s="334"/>
      <c r="FG41" s="334"/>
      <c r="FH41" s="334"/>
      <c r="FI41" s="334"/>
      <c r="FJ41" s="334"/>
      <c r="FK41" s="334"/>
      <c r="FL41" s="334"/>
      <c r="FM41" s="334"/>
      <c r="FN41" s="334"/>
      <c r="FO41" s="334"/>
      <c r="FP41" s="334"/>
      <c r="FQ41" s="334"/>
      <c r="FR41" s="334"/>
      <c r="FS41" s="334"/>
      <c r="FT41" s="334"/>
      <c r="FU41" s="334"/>
      <c r="FV41" s="334"/>
      <c r="FW41" s="334"/>
      <c r="FX41" s="334"/>
      <c r="FY41" s="334"/>
      <c r="FZ41" s="334"/>
      <c r="GA41" s="334"/>
      <c r="GB41" s="334"/>
      <c r="GC41" s="334"/>
      <c r="GD41" s="334"/>
      <c r="GE41" s="334"/>
      <c r="GF41" s="334"/>
      <c r="GG41" s="334"/>
      <c r="GH41" s="334"/>
      <c r="GI41" s="334"/>
      <c r="GJ41" s="334"/>
      <c r="GK41" s="334"/>
      <c r="GL41" s="334"/>
      <c r="GM41" s="334"/>
      <c r="GN41" s="334"/>
      <c r="GO41" s="334"/>
      <c r="GP41" s="334"/>
      <c r="GQ41" s="334"/>
      <c r="GR41" s="334"/>
      <c r="GS41" s="334"/>
      <c r="GT41" s="334"/>
      <c r="GU41" s="334"/>
      <c r="GV41" s="334"/>
      <c r="GW41" s="334"/>
      <c r="GX41" s="334"/>
      <c r="GY41" s="334"/>
      <c r="GZ41" s="334"/>
      <c r="HA41" s="334"/>
      <c r="HB41" s="334"/>
      <c r="HC41" s="334"/>
      <c r="HD41" s="334"/>
      <c r="HE41" s="334"/>
      <c r="HF41" s="334"/>
      <c r="HG41" s="334"/>
      <c r="HH41" s="334"/>
      <c r="HI41" s="334"/>
      <c r="HJ41" s="334"/>
      <c r="HK41" s="334"/>
      <c r="HL41" s="334"/>
      <c r="HM41" s="334"/>
      <c r="HN41" s="334"/>
      <c r="HO41" s="334"/>
      <c r="HP41" s="334"/>
      <c r="HQ41" s="334"/>
      <c r="HR41" s="334"/>
      <c r="HS41" s="334"/>
      <c r="HT41" s="334"/>
      <c r="HU41" s="334"/>
      <c r="HV41" s="334"/>
      <c r="HW41" s="334"/>
      <c r="HX41" s="334"/>
      <c r="HY41" s="334"/>
      <c r="HZ41" s="334"/>
      <c r="IA41" s="334"/>
      <c r="IB41" s="334"/>
      <c r="IC41" s="334"/>
      <c r="ID41" s="334"/>
      <c r="IE41" s="334"/>
      <c r="IF41" s="334"/>
      <c r="IG41" s="334"/>
      <c r="IH41" s="334"/>
      <c r="II41" s="334"/>
      <c r="IJ41" s="334"/>
      <c r="IK41" s="334"/>
      <c r="IL41" s="334"/>
      <c r="IM41" s="334"/>
      <c r="IN41" s="334"/>
      <c r="IO41" s="334"/>
      <c r="IP41" s="334"/>
      <c r="IQ41" s="334"/>
      <c r="IR41" s="334"/>
      <c r="IS41" s="334"/>
      <c r="IT41" s="334"/>
      <c r="IU41" s="334"/>
    </row>
    <row r="42" spans="1:255" x14ac:dyDescent="0.3">
      <c r="A42" s="356" t="s">
        <v>81</v>
      </c>
      <c r="B42" s="357">
        <v>160</v>
      </c>
      <c r="C42" s="345"/>
      <c r="D42" s="309"/>
      <c r="E42" s="305"/>
      <c r="F42" s="305"/>
      <c r="G42" s="305"/>
      <c r="H42" s="305"/>
      <c r="I42" s="305"/>
      <c r="J42" s="305"/>
      <c r="K42" s="305"/>
      <c r="L42" s="305"/>
      <c r="M42" s="305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4"/>
      <c r="BX42" s="334"/>
      <c r="BY42" s="334"/>
      <c r="BZ42" s="334"/>
      <c r="CA42" s="334"/>
      <c r="CB42" s="334"/>
      <c r="CC42" s="334"/>
      <c r="CD42" s="334"/>
      <c r="CE42" s="334"/>
      <c r="CF42" s="334"/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4"/>
      <c r="FE42" s="334"/>
      <c r="FF42" s="334"/>
      <c r="FG42" s="334"/>
      <c r="FH42" s="334"/>
      <c r="FI42" s="334"/>
      <c r="FJ42" s="334"/>
      <c r="FK42" s="334"/>
      <c r="FL42" s="334"/>
      <c r="FM42" s="334"/>
      <c r="FN42" s="334"/>
      <c r="FO42" s="334"/>
      <c r="FP42" s="334"/>
      <c r="FQ42" s="334"/>
      <c r="FR42" s="334"/>
      <c r="FS42" s="334"/>
      <c r="FT42" s="334"/>
      <c r="FU42" s="334"/>
      <c r="FV42" s="334"/>
      <c r="FW42" s="334"/>
      <c r="FX42" s="334"/>
      <c r="FY42" s="334"/>
      <c r="FZ42" s="334"/>
      <c r="GA42" s="334"/>
      <c r="GB42" s="334"/>
      <c r="GC42" s="334"/>
      <c r="GD42" s="334"/>
      <c r="GE42" s="334"/>
      <c r="GF42" s="334"/>
      <c r="GG42" s="334"/>
      <c r="GH42" s="334"/>
      <c r="GI42" s="334"/>
      <c r="GJ42" s="334"/>
      <c r="GK42" s="334"/>
      <c r="GL42" s="334"/>
      <c r="GM42" s="334"/>
      <c r="GN42" s="334"/>
      <c r="GO42" s="334"/>
      <c r="GP42" s="334"/>
      <c r="GQ42" s="334"/>
      <c r="GR42" s="334"/>
      <c r="GS42" s="334"/>
      <c r="GT42" s="334"/>
      <c r="GU42" s="334"/>
      <c r="GV42" s="334"/>
      <c r="GW42" s="334"/>
      <c r="GX42" s="334"/>
      <c r="GY42" s="334"/>
      <c r="GZ42" s="334"/>
      <c r="HA42" s="334"/>
      <c r="HB42" s="334"/>
      <c r="HC42" s="334"/>
      <c r="HD42" s="334"/>
      <c r="HE42" s="334"/>
      <c r="HF42" s="334"/>
      <c r="HG42" s="334"/>
      <c r="HH42" s="334"/>
      <c r="HI42" s="334"/>
      <c r="HJ42" s="334"/>
      <c r="HK42" s="334"/>
      <c r="HL42" s="334"/>
      <c r="HM42" s="334"/>
      <c r="HN42" s="334"/>
      <c r="HO42" s="334"/>
      <c r="HP42" s="334"/>
      <c r="HQ42" s="334"/>
      <c r="HR42" s="334"/>
      <c r="HS42" s="334"/>
      <c r="HT42" s="334"/>
      <c r="HU42" s="334"/>
      <c r="HV42" s="334"/>
      <c r="HW42" s="334"/>
      <c r="HX42" s="334"/>
      <c r="HY42" s="334"/>
      <c r="HZ42" s="334"/>
      <c r="IA42" s="334"/>
      <c r="IB42" s="334"/>
      <c r="IC42" s="334"/>
      <c r="ID42" s="334"/>
      <c r="IE42" s="334"/>
      <c r="IF42" s="334"/>
      <c r="IG42" s="334"/>
      <c r="IH42" s="334"/>
      <c r="II42" s="334"/>
      <c r="IJ42" s="334"/>
      <c r="IK42" s="334"/>
      <c r="IL42" s="334"/>
      <c r="IM42" s="334"/>
      <c r="IN42" s="334"/>
      <c r="IO42" s="334"/>
      <c r="IP42" s="334"/>
      <c r="IQ42" s="334"/>
      <c r="IR42" s="334"/>
      <c r="IS42" s="334"/>
      <c r="IT42" s="334"/>
      <c r="IU42" s="334"/>
    </row>
    <row r="43" spans="1:255" x14ac:dyDescent="0.3">
      <c r="A43" s="356" t="s">
        <v>82</v>
      </c>
      <c r="B43" s="357">
        <v>160</v>
      </c>
      <c r="C43" s="345"/>
      <c r="D43" s="309"/>
      <c r="E43" s="305"/>
      <c r="F43" s="305"/>
      <c r="G43" s="305"/>
      <c r="H43" s="305"/>
      <c r="I43" s="305"/>
      <c r="J43" s="305"/>
      <c r="K43" s="305"/>
      <c r="L43" s="305"/>
      <c r="M43" s="305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4"/>
      <c r="BP43" s="334"/>
      <c r="BQ43" s="334"/>
      <c r="BR43" s="334"/>
      <c r="BS43" s="334"/>
      <c r="BT43" s="334"/>
      <c r="BU43" s="334"/>
      <c r="BV43" s="334"/>
      <c r="BW43" s="334"/>
      <c r="BX43" s="334"/>
      <c r="BY43" s="334"/>
      <c r="BZ43" s="334"/>
      <c r="CA43" s="334"/>
      <c r="CB43" s="334"/>
      <c r="CC43" s="334"/>
      <c r="CD43" s="334"/>
      <c r="CE43" s="334"/>
      <c r="CF43" s="334"/>
      <c r="CG43" s="334"/>
      <c r="CH43" s="334"/>
      <c r="CI43" s="334"/>
      <c r="CJ43" s="334"/>
      <c r="CK43" s="334"/>
      <c r="CL43" s="334"/>
      <c r="CM43" s="334"/>
      <c r="CN43" s="334"/>
      <c r="CO43" s="334"/>
      <c r="CP43" s="334"/>
      <c r="CQ43" s="334"/>
      <c r="CR43" s="334"/>
      <c r="CS43" s="334"/>
      <c r="CT43" s="334"/>
      <c r="CU43" s="334"/>
      <c r="CV43" s="334"/>
      <c r="CW43" s="334"/>
      <c r="CX43" s="334"/>
      <c r="CY43" s="334"/>
      <c r="CZ43" s="334"/>
      <c r="DA43" s="334"/>
      <c r="DB43" s="334"/>
      <c r="DC43" s="334"/>
      <c r="DD43" s="334"/>
      <c r="DE43" s="334"/>
      <c r="DF43" s="334"/>
      <c r="DG43" s="334"/>
      <c r="DH43" s="334"/>
      <c r="DI43" s="334"/>
      <c r="DJ43" s="334"/>
      <c r="DK43" s="334"/>
      <c r="DL43" s="334"/>
      <c r="DM43" s="334"/>
      <c r="DN43" s="334"/>
      <c r="DO43" s="334"/>
      <c r="DP43" s="334"/>
      <c r="DQ43" s="334"/>
      <c r="DR43" s="334"/>
      <c r="DS43" s="334"/>
      <c r="DT43" s="334"/>
      <c r="DU43" s="334"/>
      <c r="DV43" s="334"/>
      <c r="DW43" s="334"/>
      <c r="DX43" s="334"/>
      <c r="DY43" s="334"/>
      <c r="DZ43" s="334"/>
      <c r="EA43" s="334"/>
      <c r="EB43" s="334"/>
      <c r="EC43" s="334"/>
      <c r="ED43" s="334"/>
      <c r="EE43" s="334"/>
      <c r="EF43" s="334"/>
      <c r="EG43" s="334"/>
      <c r="EH43" s="334"/>
      <c r="EI43" s="334"/>
      <c r="EJ43" s="334"/>
      <c r="EK43" s="334"/>
      <c r="EL43" s="334"/>
      <c r="EM43" s="334"/>
      <c r="EN43" s="334"/>
      <c r="EO43" s="334"/>
      <c r="EP43" s="334"/>
      <c r="EQ43" s="334"/>
      <c r="ER43" s="334"/>
      <c r="ES43" s="334"/>
      <c r="ET43" s="334"/>
      <c r="EU43" s="334"/>
      <c r="EV43" s="334"/>
      <c r="EW43" s="334"/>
      <c r="EX43" s="334"/>
      <c r="EY43" s="334"/>
      <c r="EZ43" s="334"/>
      <c r="FA43" s="334"/>
      <c r="FB43" s="334"/>
      <c r="FC43" s="334"/>
      <c r="FD43" s="334"/>
      <c r="FE43" s="334"/>
      <c r="FF43" s="334"/>
      <c r="FG43" s="334"/>
      <c r="FH43" s="334"/>
      <c r="FI43" s="334"/>
      <c r="FJ43" s="334"/>
      <c r="FK43" s="334"/>
      <c r="FL43" s="334"/>
      <c r="FM43" s="334"/>
      <c r="FN43" s="334"/>
      <c r="FO43" s="334"/>
      <c r="FP43" s="334"/>
      <c r="FQ43" s="334"/>
      <c r="FR43" s="334"/>
      <c r="FS43" s="334"/>
      <c r="FT43" s="334"/>
      <c r="FU43" s="334"/>
      <c r="FV43" s="334"/>
      <c r="FW43" s="334"/>
      <c r="FX43" s="334"/>
      <c r="FY43" s="334"/>
      <c r="FZ43" s="334"/>
      <c r="GA43" s="334"/>
      <c r="GB43" s="334"/>
      <c r="GC43" s="334"/>
      <c r="GD43" s="334"/>
      <c r="GE43" s="334"/>
      <c r="GF43" s="334"/>
      <c r="GG43" s="334"/>
      <c r="GH43" s="334"/>
      <c r="GI43" s="334"/>
      <c r="GJ43" s="334"/>
      <c r="GK43" s="334"/>
      <c r="GL43" s="334"/>
      <c r="GM43" s="334"/>
      <c r="GN43" s="334"/>
      <c r="GO43" s="334"/>
      <c r="GP43" s="334"/>
      <c r="GQ43" s="334"/>
      <c r="GR43" s="334"/>
      <c r="GS43" s="334"/>
      <c r="GT43" s="334"/>
      <c r="GU43" s="334"/>
      <c r="GV43" s="334"/>
      <c r="GW43" s="334"/>
      <c r="GX43" s="334"/>
      <c r="GY43" s="334"/>
      <c r="GZ43" s="334"/>
      <c r="HA43" s="334"/>
      <c r="HB43" s="334"/>
      <c r="HC43" s="334"/>
      <c r="HD43" s="334"/>
      <c r="HE43" s="334"/>
      <c r="HF43" s="334"/>
      <c r="HG43" s="334"/>
      <c r="HH43" s="334"/>
      <c r="HI43" s="334"/>
      <c r="HJ43" s="334"/>
      <c r="HK43" s="334"/>
      <c r="HL43" s="334"/>
      <c r="HM43" s="334"/>
      <c r="HN43" s="334"/>
      <c r="HO43" s="334"/>
      <c r="HP43" s="334"/>
      <c r="HQ43" s="334"/>
      <c r="HR43" s="334"/>
      <c r="HS43" s="334"/>
      <c r="HT43" s="334"/>
      <c r="HU43" s="334"/>
      <c r="HV43" s="334"/>
      <c r="HW43" s="334"/>
      <c r="HX43" s="334"/>
      <c r="HY43" s="334"/>
      <c r="HZ43" s="334"/>
      <c r="IA43" s="334"/>
      <c r="IB43" s="334"/>
      <c r="IC43" s="334"/>
      <c r="ID43" s="334"/>
      <c r="IE43" s="334"/>
      <c r="IF43" s="334"/>
      <c r="IG43" s="334"/>
      <c r="IH43" s="334"/>
      <c r="II43" s="334"/>
      <c r="IJ43" s="334"/>
      <c r="IK43" s="334"/>
      <c r="IL43" s="334"/>
      <c r="IM43" s="334"/>
      <c r="IN43" s="334"/>
      <c r="IO43" s="334"/>
      <c r="IP43" s="334"/>
      <c r="IQ43" s="334"/>
      <c r="IR43" s="334"/>
      <c r="IS43" s="334"/>
      <c r="IT43" s="334"/>
      <c r="IU43" s="334"/>
    </row>
    <row r="44" spans="1:255" x14ac:dyDescent="0.3">
      <c r="A44" s="358" t="s">
        <v>83</v>
      </c>
      <c r="B44" s="359">
        <v>40</v>
      </c>
      <c r="C44" s="345"/>
      <c r="D44" s="309"/>
      <c r="E44" s="305"/>
      <c r="F44" s="305"/>
      <c r="G44" s="305"/>
      <c r="H44" s="305"/>
      <c r="I44" s="305"/>
      <c r="J44" s="305"/>
      <c r="K44" s="305"/>
      <c r="L44" s="305"/>
      <c r="M44" s="305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334"/>
      <c r="BU44" s="334"/>
      <c r="BV44" s="334"/>
      <c r="BW44" s="334"/>
      <c r="BX44" s="334"/>
      <c r="BY44" s="334"/>
      <c r="BZ44" s="334"/>
      <c r="CA44" s="334"/>
      <c r="CB44" s="334"/>
      <c r="CC44" s="334"/>
      <c r="CD44" s="334"/>
      <c r="CE44" s="334"/>
      <c r="CF44" s="334"/>
      <c r="CG44" s="334"/>
      <c r="CH44" s="334"/>
      <c r="CI44" s="334"/>
      <c r="CJ44" s="334"/>
      <c r="CK44" s="334"/>
      <c r="CL44" s="334"/>
      <c r="CM44" s="334"/>
      <c r="CN44" s="334"/>
      <c r="CO44" s="334"/>
      <c r="CP44" s="334"/>
      <c r="CQ44" s="334"/>
      <c r="CR44" s="334"/>
      <c r="CS44" s="334"/>
      <c r="CT44" s="334"/>
      <c r="CU44" s="334"/>
      <c r="CV44" s="334"/>
      <c r="CW44" s="334"/>
      <c r="CX44" s="334"/>
      <c r="CY44" s="334"/>
      <c r="CZ44" s="334"/>
      <c r="DA44" s="334"/>
      <c r="DB44" s="334"/>
      <c r="DC44" s="334"/>
      <c r="DD44" s="334"/>
      <c r="DE44" s="334"/>
      <c r="DF44" s="334"/>
      <c r="DG44" s="334"/>
      <c r="DH44" s="334"/>
      <c r="DI44" s="334"/>
      <c r="DJ44" s="334"/>
      <c r="DK44" s="334"/>
      <c r="DL44" s="334"/>
      <c r="DM44" s="334"/>
      <c r="DN44" s="334"/>
      <c r="DO44" s="334"/>
      <c r="DP44" s="334"/>
      <c r="DQ44" s="334"/>
      <c r="DR44" s="334"/>
      <c r="DS44" s="334"/>
      <c r="DT44" s="334"/>
      <c r="DU44" s="334"/>
      <c r="DV44" s="334"/>
      <c r="DW44" s="334"/>
      <c r="DX44" s="334"/>
      <c r="DY44" s="334"/>
      <c r="DZ44" s="334"/>
      <c r="EA44" s="334"/>
      <c r="EB44" s="334"/>
      <c r="EC44" s="334"/>
      <c r="ED44" s="334"/>
      <c r="EE44" s="334"/>
      <c r="EF44" s="334"/>
      <c r="EG44" s="334"/>
      <c r="EH44" s="334"/>
      <c r="EI44" s="334"/>
      <c r="EJ44" s="334"/>
      <c r="EK44" s="334"/>
      <c r="EL44" s="334"/>
      <c r="EM44" s="334"/>
      <c r="EN44" s="334"/>
      <c r="EO44" s="334"/>
      <c r="EP44" s="334"/>
      <c r="EQ44" s="334"/>
      <c r="ER44" s="334"/>
      <c r="ES44" s="334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34"/>
      <c r="FE44" s="334"/>
      <c r="FF44" s="334"/>
      <c r="FG44" s="334"/>
      <c r="FH44" s="334"/>
      <c r="FI44" s="334"/>
      <c r="FJ44" s="334"/>
      <c r="FK44" s="334"/>
      <c r="FL44" s="334"/>
      <c r="FM44" s="334"/>
      <c r="FN44" s="334"/>
      <c r="FO44" s="334"/>
      <c r="FP44" s="334"/>
      <c r="FQ44" s="334"/>
      <c r="FR44" s="334"/>
      <c r="FS44" s="334"/>
      <c r="FT44" s="334"/>
      <c r="FU44" s="334"/>
      <c r="FV44" s="334"/>
      <c r="FW44" s="334"/>
      <c r="FX44" s="334"/>
      <c r="FY44" s="334"/>
      <c r="FZ44" s="334"/>
      <c r="GA44" s="334"/>
      <c r="GB44" s="334"/>
      <c r="GC44" s="334"/>
      <c r="GD44" s="334"/>
      <c r="GE44" s="334"/>
      <c r="GF44" s="334"/>
      <c r="GG44" s="334"/>
      <c r="GH44" s="334"/>
      <c r="GI44" s="334"/>
      <c r="GJ44" s="334"/>
      <c r="GK44" s="334"/>
      <c r="GL44" s="334"/>
      <c r="GM44" s="334"/>
      <c r="GN44" s="334"/>
      <c r="GO44" s="334"/>
      <c r="GP44" s="334"/>
      <c r="GQ44" s="334"/>
      <c r="GR44" s="334"/>
      <c r="GS44" s="334"/>
      <c r="GT44" s="334"/>
      <c r="GU44" s="334"/>
      <c r="GV44" s="334"/>
      <c r="GW44" s="334"/>
      <c r="GX44" s="334"/>
      <c r="GY44" s="334"/>
      <c r="GZ44" s="334"/>
      <c r="HA44" s="334"/>
      <c r="HB44" s="334"/>
      <c r="HC44" s="334"/>
      <c r="HD44" s="334"/>
      <c r="HE44" s="334"/>
      <c r="HF44" s="334"/>
      <c r="HG44" s="334"/>
      <c r="HH44" s="334"/>
      <c r="HI44" s="334"/>
      <c r="HJ44" s="334"/>
      <c r="HK44" s="334"/>
      <c r="HL44" s="334"/>
      <c r="HM44" s="334"/>
      <c r="HN44" s="334"/>
      <c r="HO44" s="334"/>
      <c r="HP44" s="334"/>
      <c r="HQ44" s="334"/>
      <c r="HR44" s="334"/>
      <c r="HS44" s="334"/>
      <c r="HT44" s="334"/>
      <c r="HU44" s="334"/>
      <c r="HV44" s="334"/>
      <c r="HW44" s="334"/>
      <c r="HX44" s="334"/>
      <c r="HY44" s="334"/>
      <c r="HZ44" s="334"/>
      <c r="IA44" s="334"/>
      <c r="IB44" s="334"/>
      <c r="IC44" s="334"/>
      <c r="ID44" s="334"/>
      <c r="IE44" s="334"/>
      <c r="IF44" s="334"/>
      <c r="IG44" s="334"/>
      <c r="IH44" s="334"/>
      <c r="II44" s="334"/>
      <c r="IJ44" s="334"/>
      <c r="IK44" s="334"/>
      <c r="IL44" s="334"/>
      <c r="IM44" s="334"/>
      <c r="IN44" s="334"/>
      <c r="IO44" s="334"/>
      <c r="IP44" s="334"/>
      <c r="IQ44" s="334"/>
      <c r="IR44" s="334"/>
      <c r="IS44" s="334"/>
      <c r="IT44" s="334"/>
      <c r="IU44" s="334"/>
    </row>
    <row r="45" spans="1:255" x14ac:dyDescent="0.3">
      <c r="A45" s="358" t="s">
        <v>84</v>
      </c>
      <c r="B45" s="359">
        <v>40</v>
      </c>
      <c r="C45" s="34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334"/>
      <c r="BU45" s="334"/>
      <c r="BV45" s="334"/>
      <c r="BW45" s="334"/>
      <c r="BX45" s="334"/>
      <c r="BY45" s="334"/>
      <c r="BZ45" s="334"/>
      <c r="CA45" s="334"/>
      <c r="CB45" s="334"/>
      <c r="CC45" s="334"/>
      <c r="CD45" s="334"/>
      <c r="CE45" s="334"/>
      <c r="CF45" s="334"/>
      <c r="CG45" s="334"/>
      <c r="CH45" s="334"/>
      <c r="CI45" s="334"/>
      <c r="CJ45" s="334"/>
      <c r="CK45" s="334"/>
      <c r="CL45" s="334"/>
      <c r="CM45" s="334"/>
      <c r="CN45" s="334"/>
      <c r="CO45" s="334"/>
      <c r="CP45" s="334"/>
      <c r="CQ45" s="334"/>
      <c r="CR45" s="334"/>
      <c r="CS45" s="334"/>
      <c r="CT45" s="334"/>
      <c r="CU45" s="334"/>
      <c r="CV45" s="334"/>
      <c r="CW45" s="334"/>
      <c r="CX45" s="334"/>
      <c r="CY45" s="334"/>
      <c r="CZ45" s="334"/>
      <c r="DA45" s="334"/>
      <c r="DB45" s="334"/>
      <c r="DC45" s="334"/>
      <c r="DD45" s="334"/>
      <c r="DE45" s="334"/>
      <c r="DF45" s="334"/>
      <c r="DG45" s="334"/>
      <c r="DH45" s="334"/>
      <c r="DI45" s="334"/>
      <c r="DJ45" s="334"/>
      <c r="DK45" s="334"/>
      <c r="DL45" s="334"/>
      <c r="DM45" s="334"/>
      <c r="DN45" s="334"/>
      <c r="DO45" s="334"/>
      <c r="DP45" s="334"/>
      <c r="DQ45" s="334"/>
      <c r="DR45" s="334"/>
      <c r="DS45" s="334"/>
      <c r="DT45" s="334"/>
      <c r="DU45" s="334"/>
      <c r="DV45" s="334"/>
      <c r="DW45" s="334"/>
      <c r="DX45" s="334"/>
      <c r="DY45" s="334"/>
      <c r="DZ45" s="334"/>
      <c r="EA45" s="334"/>
      <c r="EB45" s="334"/>
      <c r="EC45" s="334"/>
      <c r="ED45" s="334"/>
      <c r="EE45" s="334"/>
      <c r="EF45" s="334"/>
      <c r="EG45" s="334"/>
      <c r="EH45" s="334"/>
      <c r="EI45" s="334"/>
      <c r="EJ45" s="334"/>
      <c r="EK45" s="334"/>
      <c r="EL45" s="334"/>
      <c r="EM45" s="334"/>
      <c r="EN45" s="334"/>
      <c r="EO45" s="334"/>
      <c r="EP45" s="334"/>
      <c r="EQ45" s="334"/>
      <c r="ER45" s="334"/>
      <c r="ES45" s="334"/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34"/>
      <c r="FE45" s="334"/>
      <c r="FF45" s="334"/>
      <c r="FG45" s="334"/>
      <c r="FH45" s="334"/>
      <c r="FI45" s="334"/>
      <c r="FJ45" s="334"/>
      <c r="FK45" s="334"/>
      <c r="FL45" s="334"/>
      <c r="FM45" s="334"/>
      <c r="FN45" s="334"/>
      <c r="FO45" s="334"/>
      <c r="FP45" s="334"/>
      <c r="FQ45" s="334"/>
      <c r="FR45" s="334"/>
      <c r="FS45" s="334"/>
      <c r="FT45" s="334"/>
      <c r="FU45" s="334"/>
      <c r="FV45" s="334"/>
      <c r="FW45" s="334"/>
      <c r="FX45" s="334"/>
      <c r="FY45" s="334"/>
      <c r="FZ45" s="334"/>
      <c r="GA45" s="334"/>
      <c r="GB45" s="334"/>
      <c r="GC45" s="334"/>
      <c r="GD45" s="334"/>
      <c r="GE45" s="334"/>
      <c r="GF45" s="334"/>
      <c r="GG45" s="334"/>
      <c r="GH45" s="334"/>
      <c r="GI45" s="334"/>
      <c r="GJ45" s="334"/>
      <c r="GK45" s="334"/>
      <c r="GL45" s="334"/>
      <c r="GM45" s="334"/>
      <c r="GN45" s="334"/>
      <c r="GO45" s="334"/>
      <c r="GP45" s="334"/>
      <c r="GQ45" s="334"/>
      <c r="GR45" s="334"/>
      <c r="GS45" s="334"/>
      <c r="GT45" s="334"/>
      <c r="GU45" s="334"/>
      <c r="GV45" s="334"/>
      <c r="GW45" s="334"/>
      <c r="GX45" s="334"/>
      <c r="GY45" s="334"/>
      <c r="GZ45" s="334"/>
      <c r="HA45" s="334"/>
      <c r="HB45" s="334"/>
      <c r="HC45" s="334"/>
      <c r="HD45" s="334"/>
      <c r="HE45" s="334"/>
      <c r="HF45" s="334"/>
      <c r="HG45" s="334"/>
      <c r="HH45" s="334"/>
      <c r="HI45" s="334"/>
      <c r="HJ45" s="334"/>
      <c r="HK45" s="334"/>
      <c r="HL45" s="334"/>
      <c r="HM45" s="334"/>
      <c r="HN45" s="334"/>
      <c r="HO45" s="334"/>
      <c r="HP45" s="334"/>
      <c r="HQ45" s="334"/>
      <c r="HR45" s="334"/>
      <c r="HS45" s="334"/>
      <c r="HT45" s="334"/>
      <c r="HU45" s="334"/>
      <c r="HV45" s="334"/>
      <c r="HW45" s="334"/>
      <c r="HX45" s="334"/>
      <c r="HY45" s="334"/>
      <c r="HZ45" s="334"/>
      <c r="IA45" s="334"/>
      <c r="IB45" s="334"/>
      <c r="IC45" s="334"/>
      <c r="ID45" s="334"/>
      <c r="IE45" s="334"/>
      <c r="IF45" s="334"/>
      <c r="IG45" s="334"/>
      <c r="IH45" s="334"/>
      <c r="II45" s="334"/>
      <c r="IJ45" s="334"/>
      <c r="IK45" s="334"/>
      <c r="IL45" s="334"/>
      <c r="IM45" s="334"/>
      <c r="IN45" s="334"/>
      <c r="IO45" s="334"/>
      <c r="IP45" s="334"/>
      <c r="IQ45" s="334"/>
      <c r="IR45" s="334"/>
      <c r="IS45" s="334"/>
      <c r="IT45" s="334"/>
      <c r="IU45" s="334"/>
    </row>
    <row r="46" spans="1:255" ht="16.2" thickBot="1" x14ac:dyDescent="0.35">
      <c r="A46" s="362" t="s">
        <v>85</v>
      </c>
      <c r="B46" s="363">
        <v>40</v>
      </c>
      <c r="C46" s="34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34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34"/>
      <c r="BC46" s="334"/>
      <c r="BD46" s="334"/>
      <c r="BE46" s="334"/>
      <c r="BF46" s="334"/>
      <c r="BG46" s="334"/>
      <c r="BH46" s="334"/>
      <c r="BI46" s="334"/>
      <c r="BJ46" s="334"/>
      <c r="BK46" s="334"/>
      <c r="BL46" s="334"/>
      <c r="BM46" s="334"/>
      <c r="BN46" s="334"/>
      <c r="BO46" s="334"/>
      <c r="BP46" s="334"/>
      <c r="BQ46" s="334"/>
      <c r="BR46" s="334"/>
      <c r="BS46" s="334"/>
      <c r="BT46" s="334"/>
      <c r="BU46" s="334"/>
      <c r="BV46" s="334"/>
      <c r="BW46" s="334"/>
      <c r="BX46" s="334"/>
      <c r="BY46" s="334"/>
      <c r="BZ46" s="334"/>
      <c r="CA46" s="334"/>
      <c r="CB46" s="334"/>
      <c r="CC46" s="334"/>
      <c r="CD46" s="334"/>
      <c r="CE46" s="334"/>
      <c r="CF46" s="334"/>
      <c r="CG46" s="334"/>
      <c r="CH46" s="334"/>
      <c r="CI46" s="334"/>
      <c r="CJ46" s="334"/>
      <c r="CK46" s="334"/>
      <c r="CL46" s="334"/>
      <c r="CM46" s="334"/>
      <c r="CN46" s="334"/>
      <c r="CO46" s="334"/>
      <c r="CP46" s="334"/>
      <c r="CQ46" s="334"/>
      <c r="CR46" s="334"/>
      <c r="CS46" s="334"/>
      <c r="CT46" s="334"/>
      <c r="CU46" s="334"/>
      <c r="CV46" s="334"/>
      <c r="CW46" s="334"/>
      <c r="CX46" s="334"/>
      <c r="CY46" s="334"/>
      <c r="CZ46" s="334"/>
      <c r="DA46" s="334"/>
      <c r="DB46" s="334"/>
      <c r="DC46" s="334"/>
      <c r="DD46" s="334"/>
      <c r="DE46" s="334"/>
      <c r="DF46" s="334"/>
      <c r="DG46" s="334"/>
      <c r="DH46" s="334"/>
      <c r="DI46" s="334"/>
      <c r="DJ46" s="334"/>
      <c r="DK46" s="334"/>
      <c r="DL46" s="334"/>
      <c r="DM46" s="334"/>
      <c r="DN46" s="334"/>
      <c r="DO46" s="334"/>
      <c r="DP46" s="334"/>
      <c r="DQ46" s="334"/>
      <c r="DR46" s="334"/>
      <c r="DS46" s="334"/>
      <c r="DT46" s="334"/>
      <c r="DU46" s="334"/>
      <c r="DV46" s="334"/>
      <c r="DW46" s="334"/>
      <c r="DX46" s="334"/>
      <c r="DY46" s="334"/>
      <c r="DZ46" s="334"/>
      <c r="EA46" s="334"/>
      <c r="EB46" s="334"/>
      <c r="EC46" s="334"/>
      <c r="ED46" s="334"/>
      <c r="EE46" s="334"/>
      <c r="EF46" s="334"/>
      <c r="EG46" s="334"/>
      <c r="EH46" s="334"/>
      <c r="EI46" s="334"/>
      <c r="EJ46" s="334"/>
      <c r="EK46" s="334"/>
      <c r="EL46" s="334"/>
      <c r="EM46" s="334"/>
      <c r="EN46" s="334"/>
      <c r="EO46" s="334"/>
      <c r="EP46" s="334"/>
      <c r="EQ46" s="334"/>
      <c r="ER46" s="334"/>
      <c r="ES46" s="334"/>
      <c r="ET46" s="334"/>
      <c r="EU46" s="334"/>
      <c r="EV46" s="334"/>
      <c r="EW46" s="334"/>
      <c r="EX46" s="334"/>
      <c r="EY46" s="334"/>
      <c r="EZ46" s="334"/>
      <c r="FA46" s="334"/>
      <c r="FB46" s="334"/>
      <c r="FC46" s="334"/>
      <c r="FD46" s="334"/>
      <c r="FE46" s="334"/>
      <c r="FF46" s="334"/>
      <c r="FG46" s="334"/>
      <c r="FH46" s="334"/>
      <c r="FI46" s="334"/>
      <c r="FJ46" s="334"/>
      <c r="FK46" s="334"/>
      <c r="FL46" s="334"/>
      <c r="FM46" s="334"/>
      <c r="FN46" s="334"/>
      <c r="FO46" s="334"/>
      <c r="FP46" s="334"/>
      <c r="FQ46" s="334"/>
      <c r="FR46" s="334"/>
      <c r="FS46" s="334"/>
      <c r="FT46" s="334"/>
      <c r="FU46" s="334"/>
      <c r="FV46" s="334"/>
      <c r="FW46" s="334"/>
      <c r="FX46" s="334"/>
      <c r="FY46" s="334"/>
      <c r="FZ46" s="334"/>
      <c r="GA46" s="334"/>
      <c r="GB46" s="334"/>
      <c r="GC46" s="334"/>
      <c r="GD46" s="334"/>
      <c r="GE46" s="334"/>
      <c r="GF46" s="334"/>
      <c r="GG46" s="334"/>
      <c r="GH46" s="334"/>
      <c r="GI46" s="334"/>
      <c r="GJ46" s="334"/>
      <c r="GK46" s="334"/>
      <c r="GL46" s="334"/>
      <c r="GM46" s="334"/>
      <c r="GN46" s="334"/>
      <c r="GO46" s="334"/>
      <c r="GP46" s="334"/>
      <c r="GQ46" s="334"/>
      <c r="GR46" s="334"/>
      <c r="GS46" s="334"/>
      <c r="GT46" s="334"/>
      <c r="GU46" s="334"/>
      <c r="GV46" s="334"/>
      <c r="GW46" s="334"/>
      <c r="GX46" s="334"/>
      <c r="GY46" s="334"/>
      <c r="GZ46" s="334"/>
      <c r="HA46" s="334"/>
      <c r="HB46" s="334"/>
      <c r="HC46" s="334"/>
      <c r="HD46" s="334"/>
      <c r="HE46" s="334"/>
      <c r="HF46" s="334"/>
      <c r="HG46" s="334"/>
      <c r="HH46" s="334"/>
      <c r="HI46" s="334"/>
      <c r="HJ46" s="334"/>
      <c r="HK46" s="334"/>
      <c r="HL46" s="334"/>
      <c r="HM46" s="334"/>
      <c r="HN46" s="334"/>
      <c r="HO46" s="334"/>
      <c r="HP46" s="334"/>
      <c r="HQ46" s="334"/>
      <c r="HR46" s="334"/>
      <c r="HS46" s="334"/>
      <c r="HT46" s="334"/>
      <c r="HU46" s="334"/>
      <c r="HV46" s="334"/>
      <c r="HW46" s="334"/>
      <c r="HX46" s="334"/>
      <c r="HY46" s="334"/>
      <c r="HZ46" s="334"/>
      <c r="IA46" s="334"/>
      <c r="IB46" s="334"/>
      <c r="IC46" s="334"/>
      <c r="ID46" s="334"/>
      <c r="IE46" s="334"/>
      <c r="IF46" s="334"/>
      <c r="IG46" s="334"/>
      <c r="IH46" s="334"/>
      <c r="II46" s="334"/>
      <c r="IJ46" s="334"/>
      <c r="IK46" s="334"/>
      <c r="IL46" s="334"/>
      <c r="IM46" s="334"/>
      <c r="IN46" s="334"/>
      <c r="IO46" s="334"/>
      <c r="IP46" s="334"/>
      <c r="IQ46" s="334"/>
      <c r="IR46" s="334"/>
      <c r="IS46" s="334"/>
      <c r="IT46" s="334"/>
      <c r="IU46" s="334"/>
    </row>
    <row r="47" spans="1:255" ht="14.4" x14ac:dyDescent="0.3">
      <c r="A47" s="305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4"/>
      <c r="CA47" s="334"/>
      <c r="CB47" s="334"/>
      <c r="CC47" s="334"/>
      <c r="CD47" s="334"/>
      <c r="CE47" s="334"/>
      <c r="CF47" s="334"/>
      <c r="CG47" s="334"/>
      <c r="CH47" s="334"/>
      <c r="CI47" s="334"/>
      <c r="CJ47" s="334"/>
      <c r="CK47" s="334"/>
      <c r="CL47" s="334"/>
      <c r="CM47" s="334"/>
      <c r="CN47" s="334"/>
      <c r="CO47" s="334"/>
      <c r="CP47" s="334"/>
      <c r="CQ47" s="334"/>
      <c r="CR47" s="334"/>
      <c r="CS47" s="334"/>
      <c r="CT47" s="334"/>
      <c r="CU47" s="334"/>
      <c r="CV47" s="334"/>
      <c r="CW47" s="334"/>
      <c r="CX47" s="334"/>
      <c r="CY47" s="334"/>
      <c r="CZ47" s="334"/>
      <c r="DA47" s="334"/>
      <c r="DB47" s="334"/>
      <c r="DC47" s="334"/>
      <c r="DD47" s="334"/>
      <c r="DE47" s="334"/>
      <c r="DF47" s="334"/>
      <c r="DG47" s="334"/>
      <c r="DH47" s="334"/>
      <c r="DI47" s="334"/>
      <c r="DJ47" s="334"/>
      <c r="DK47" s="334"/>
      <c r="DL47" s="334"/>
      <c r="DM47" s="334"/>
      <c r="DN47" s="334"/>
      <c r="DO47" s="334"/>
      <c r="DP47" s="334"/>
      <c r="DQ47" s="334"/>
      <c r="DR47" s="334"/>
      <c r="DS47" s="334"/>
      <c r="DT47" s="334"/>
      <c r="DU47" s="334"/>
      <c r="DV47" s="334"/>
      <c r="DW47" s="334"/>
      <c r="DX47" s="334"/>
      <c r="DY47" s="334"/>
      <c r="DZ47" s="334"/>
      <c r="EA47" s="334"/>
      <c r="EB47" s="334"/>
      <c r="EC47" s="334"/>
      <c r="ED47" s="334"/>
      <c r="EE47" s="334"/>
      <c r="EF47" s="334"/>
      <c r="EG47" s="334"/>
      <c r="EH47" s="334"/>
      <c r="EI47" s="334"/>
      <c r="EJ47" s="334"/>
      <c r="EK47" s="334"/>
      <c r="EL47" s="334"/>
      <c r="EM47" s="334"/>
      <c r="EN47" s="334"/>
      <c r="EO47" s="334"/>
      <c r="EP47" s="334"/>
      <c r="EQ47" s="334"/>
      <c r="ER47" s="334"/>
      <c r="ES47" s="334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34"/>
      <c r="FE47" s="334"/>
      <c r="FF47" s="334"/>
      <c r="FG47" s="334"/>
      <c r="FH47" s="334"/>
      <c r="FI47" s="334"/>
      <c r="FJ47" s="334"/>
      <c r="FK47" s="334"/>
      <c r="FL47" s="334"/>
      <c r="FM47" s="334"/>
      <c r="FN47" s="334"/>
      <c r="FO47" s="334"/>
      <c r="FP47" s="334"/>
      <c r="FQ47" s="334"/>
      <c r="FR47" s="334"/>
      <c r="FS47" s="334"/>
      <c r="FT47" s="334"/>
      <c r="FU47" s="334"/>
      <c r="FV47" s="334"/>
      <c r="FW47" s="334"/>
      <c r="FX47" s="334"/>
      <c r="FY47" s="334"/>
      <c r="FZ47" s="334"/>
      <c r="GA47" s="334"/>
      <c r="GB47" s="334"/>
      <c r="GC47" s="334"/>
      <c r="GD47" s="334"/>
      <c r="GE47" s="334"/>
      <c r="GF47" s="334"/>
      <c r="GG47" s="334"/>
      <c r="GH47" s="334"/>
      <c r="GI47" s="334"/>
      <c r="GJ47" s="334"/>
      <c r="GK47" s="334"/>
      <c r="GL47" s="334"/>
      <c r="GM47" s="334"/>
      <c r="GN47" s="334"/>
      <c r="GO47" s="334"/>
      <c r="GP47" s="334"/>
      <c r="GQ47" s="334"/>
      <c r="GR47" s="334"/>
      <c r="GS47" s="334"/>
      <c r="GT47" s="334"/>
      <c r="GU47" s="334"/>
      <c r="GV47" s="334"/>
      <c r="GW47" s="334"/>
      <c r="GX47" s="334"/>
      <c r="GY47" s="334"/>
      <c r="GZ47" s="334"/>
      <c r="HA47" s="334"/>
      <c r="HB47" s="334"/>
      <c r="HC47" s="334"/>
      <c r="HD47" s="334"/>
      <c r="HE47" s="334"/>
      <c r="HF47" s="334"/>
      <c r="HG47" s="334"/>
      <c r="HH47" s="334"/>
      <c r="HI47" s="334"/>
      <c r="HJ47" s="334"/>
      <c r="HK47" s="334"/>
      <c r="HL47" s="334"/>
      <c r="HM47" s="334"/>
      <c r="HN47" s="334"/>
      <c r="HO47" s="334"/>
      <c r="HP47" s="334"/>
      <c r="HQ47" s="334"/>
      <c r="HR47" s="334"/>
      <c r="HS47" s="334"/>
      <c r="HT47" s="334"/>
      <c r="HU47" s="334"/>
      <c r="HV47" s="334"/>
      <c r="HW47" s="334"/>
      <c r="HX47" s="334"/>
      <c r="HY47" s="334"/>
      <c r="HZ47" s="334"/>
      <c r="IA47" s="334"/>
      <c r="IB47" s="334"/>
      <c r="IC47" s="334"/>
      <c r="ID47" s="334"/>
      <c r="IE47" s="334"/>
      <c r="IF47" s="334"/>
      <c r="IG47" s="334"/>
      <c r="IH47" s="334"/>
      <c r="II47" s="334"/>
      <c r="IJ47" s="334"/>
      <c r="IK47" s="334"/>
      <c r="IL47" s="334"/>
      <c r="IM47" s="334"/>
      <c r="IN47" s="334"/>
      <c r="IO47" s="334"/>
      <c r="IP47" s="334"/>
      <c r="IQ47" s="334"/>
      <c r="IR47" s="334"/>
      <c r="IS47" s="334"/>
      <c r="IT47" s="334"/>
      <c r="IU47" s="334"/>
    </row>
    <row r="48" spans="1:255" ht="14.4" x14ac:dyDescent="0.3">
      <c r="A48" s="305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4"/>
      <c r="BP48" s="334"/>
      <c r="BQ48" s="334"/>
      <c r="BR48" s="334"/>
      <c r="BS48" s="334"/>
      <c r="BT48" s="334"/>
      <c r="BU48" s="334"/>
      <c r="BV48" s="334"/>
      <c r="BW48" s="334"/>
      <c r="BX48" s="334"/>
      <c r="BY48" s="334"/>
      <c r="BZ48" s="334"/>
      <c r="CA48" s="334"/>
      <c r="CB48" s="334"/>
      <c r="CC48" s="334"/>
      <c r="CD48" s="334"/>
      <c r="CE48" s="334"/>
      <c r="CF48" s="334"/>
      <c r="CG48" s="334"/>
      <c r="CH48" s="334"/>
      <c r="CI48" s="334"/>
      <c r="CJ48" s="334"/>
      <c r="CK48" s="334"/>
      <c r="CL48" s="334"/>
      <c r="CM48" s="334"/>
      <c r="CN48" s="334"/>
      <c r="CO48" s="334"/>
      <c r="CP48" s="334"/>
      <c r="CQ48" s="334"/>
      <c r="CR48" s="334"/>
      <c r="CS48" s="334"/>
      <c r="CT48" s="334"/>
      <c r="CU48" s="334"/>
      <c r="CV48" s="334"/>
      <c r="CW48" s="334"/>
      <c r="CX48" s="334"/>
      <c r="CY48" s="334"/>
      <c r="CZ48" s="334"/>
      <c r="DA48" s="334"/>
      <c r="DB48" s="334"/>
      <c r="DC48" s="334"/>
      <c r="DD48" s="334"/>
      <c r="DE48" s="334"/>
      <c r="DF48" s="334"/>
      <c r="DG48" s="334"/>
      <c r="DH48" s="334"/>
      <c r="DI48" s="334"/>
      <c r="DJ48" s="334"/>
      <c r="DK48" s="334"/>
      <c r="DL48" s="334"/>
      <c r="DM48" s="334"/>
      <c r="DN48" s="334"/>
      <c r="DO48" s="334"/>
      <c r="DP48" s="334"/>
      <c r="DQ48" s="334"/>
      <c r="DR48" s="334"/>
      <c r="DS48" s="334"/>
      <c r="DT48" s="334"/>
      <c r="DU48" s="334"/>
      <c r="DV48" s="334"/>
      <c r="DW48" s="334"/>
      <c r="DX48" s="334"/>
      <c r="DY48" s="334"/>
      <c r="DZ48" s="334"/>
      <c r="EA48" s="334"/>
      <c r="EB48" s="334"/>
      <c r="EC48" s="334"/>
      <c r="ED48" s="334"/>
      <c r="EE48" s="334"/>
      <c r="EF48" s="334"/>
      <c r="EG48" s="334"/>
      <c r="EH48" s="334"/>
      <c r="EI48" s="334"/>
      <c r="EJ48" s="334"/>
      <c r="EK48" s="334"/>
      <c r="EL48" s="334"/>
      <c r="EM48" s="334"/>
      <c r="EN48" s="334"/>
      <c r="EO48" s="334"/>
      <c r="EP48" s="334"/>
      <c r="EQ48" s="334"/>
      <c r="ER48" s="334"/>
      <c r="ES48" s="334"/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34"/>
      <c r="FE48" s="334"/>
      <c r="FF48" s="334"/>
      <c r="FG48" s="334"/>
      <c r="FH48" s="334"/>
      <c r="FI48" s="334"/>
      <c r="FJ48" s="334"/>
      <c r="FK48" s="334"/>
      <c r="FL48" s="334"/>
      <c r="FM48" s="334"/>
      <c r="FN48" s="334"/>
      <c r="FO48" s="334"/>
      <c r="FP48" s="334"/>
      <c r="FQ48" s="334"/>
      <c r="FR48" s="334"/>
      <c r="FS48" s="334"/>
      <c r="FT48" s="334"/>
      <c r="FU48" s="334"/>
      <c r="FV48" s="334"/>
      <c r="FW48" s="334"/>
      <c r="FX48" s="334"/>
      <c r="FY48" s="334"/>
      <c r="FZ48" s="334"/>
      <c r="GA48" s="334"/>
      <c r="GB48" s="334"/>
      <c r="GC48" s="334"/>
      <c r="GD48" s="334"/>
      <c r="GE48" s="334"/>
      <c r="GF48" s="334"/>
      <c r="GG48" s="334"/>
      <c r="GH48" s="334"/>
      <c r="GI48" s="334"/>
      <c r="GJ48" s="334"/>
      <c r="GK48" s="334"/>
      <c r="GL48" s="334"/>
      <c r="GM48" s="334"/>
      <c r="GN48" s="334"/>
      <c r="GO48" s="334"/>
      <c r="GP48" s="334"/>
      <c r="GQ48" s="334"/>
      <c r="GR48" s="334"/>
      <c r="GS48" s="334"/>
      <c r="GT48" s="334"/>
      <c r="GU48" s="334"/>
      <c r="GV48" s="334"/>
      <c r="GW48" s="334"/>
      <c r="GX48" s="334"/>
      <c r="GY48" s="334"/>
      <c r="GZ48" s="334"/>
      <c r="HA48" s="334"/>
      <c r="HB48" s="334"/>
      <c r="HC48" s="334"/>
      <c r="HD48" s="334"/>
      <c r="HE48" s="334"/>
      <c r="HF48" s="334"/>
      <c r="HG48" s="334"/>
      <c r="HH48" s="334"/>
      <c r="HI48" s="334"/>
      <c r="HJ48" s="334"/>
      <c r="HK48" s="334"/>
      <c r="HL48" s="334"/>
      <c r="HM48" s="334"/>
      <c r="HN48" s="334"/>
      <c r="HO48" s="334"/>
      <c r="HP48" s="334"/>
      <c r="HQ48" s="334"/>
      <c r="HR48" s="334"/>
      <c r="HS48" s="334"/>
      <c r="HT48" s="334"/>
      <c r="HU48" s="334"/>
      <c r="HV48" s="334"/>
      <c r="HW48" s="334"/>
      <c r="HX48" s="334"/>
      <c r="HY48" s="334"/>
      <c r="HZ48" s="334"/>
      <c r="IA48" s="334"/>
      <c r="IB48" s="334"/>
      <c r="IC48" s="334"/>
      <c r="ID48" s="334"/>
      <c r="IE48" s="334"/>
      <c r="IF48" s="334"/>
      <c r="IG48" s="334"/>
      <c r="IH48" s="334"/>
      <c r="II48" s="334"/>
      <c r="IJ48" s="334"/>
      <c r="IK48" s="334"/>
      <c r="IL48" s="334"/>
      <c r="IM48" s="334"/>
      <c r="IN48" s="334"/>
      <c r="IO48" s="334"/>
      <c r="IP48" s="334"/>
      <c r="IQ48" s="334"/>
      <c r="IR48" s="334"/>
      <c r="IS48" s="334"/>
      <c r="IT48" s="334"/>
      <c r="IU48" s="334"/>
    </row>
    <row r="49" spans="1:255" ht="14.4" x14ac:dyDescent="0.3">
      <c r="A49" s="305"/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334"/>
      <c r="BU49" s="334"/>
      <c r="BV49" s="334"/>
      <c r="BW49" s="334"/>
      <c r="BX49" s="334"/>
      <c r="BY49" s="334"/>
      <c r="BZ49" s="334"/>
      <c r="CA49" s="334"/>
      <c r="CB49" s="334"/>
      <c r="CC49" s="334"/>
      <c r="CD49" s="334"/>
      <c r="CE49" s="334"/>
      <c r="CF49" s="334"/>
      <c r="CG49" s="334"/>
      <c r="CH49" s="334"/>
      <c r="CI49" s="334"/>
      <c r="CJ49" s="334"/>
      <c r="CK49" s="334"/>
      <c r="CL49" s="334"/>
      <c r="CM49" s="334"/>
      <c r="CN49" s="334"/>
      <c r="CO49" s="334"/>
      <c r="CP49" s="334"/>
      <c r="CQ49" s="334"/>
      <c r="CR49" s="334"/>
      <c r="CS49" s="334"/>
      <c r="CT49" s="334"/>
      <c r="CU49" s="334"/>
      <c r="CV49" s="334"/>
      <c r="CW49" s="334"/>
      <c r="CX49" s="334"/>
      <c r="CY49" s="334"/>
      <c r="CZ49" s="334"/>
      <c r="DA49" s="334"/>
      <c r="DB49" s="334"/>
      <c r="DC49" s="334"/>
      <c r="DD49" s="334"/>
      <c r="DE49" s="334"/>
      <c r="DF49" s="334"/>
      <c r="DG49" s="334"/>
      <c r="DH49" s="334"/>
      <c r="DI49" s="334"/>
      <c r="DJ49" s="334"/>
      <c r="DK49" s="334"/>
      <c r="DL49" s="334"/>
      <c r="DM49" s="334"/>
      <c r="DN49" s="334"/>
      <c r="DO49" s="334"/>
      <c r="DP49" s="334"/>
      <c r="DQ49" s="334"/>
      <c r="DR49" s="334"/>
      <c r="DS49" s="334"/>
      <c r="DT49" s="334"/>
      <c r="DU49" s="334"/>
      <c r="DV49" s="334"/>
      <c r="DW49" s="334"/>
      <c r="DX49" s="334"/>
      <c r="DY49" s="334"/>
      <c r="DZ49" s="334"/>
      <c r="EA49" s="334"/>
      <c r="EB49" s="334"/>
      <c r="EC49" s="334"/>
      <c r="ED49" s="334"/>
      <c r="EE49" s="334"/>
      <c r="EF49" s="334"/>
      <c r="EG49" s="334"/>
      <c r="EH49" s="334"/>
      <c r="EI49" s="334"/>
      <c r="EJ49" s="334"/>
      <c r="EK49" s="334"/>
      <c r="EL49" s="334"/>
      <c r="EM49" s="334"/>
      <c r="EN49" s="334"/>
      <c r="EO49" s="334"/>
      <c r="EP49" s="334"/>
      <c r="EQ49" s="334"/>
      <c r="ER49" s="334"/>
      <c r="ES49" s="334"/>
      <c r="ET49" s="334"/>
      <c r="EU49" s="334"/>
      <c r="EV49" s="334"/>
      <c r="EW49" s="334"/>
      <c r="EX49" s="334"/>
      <c r="EY49" s="334"/>
      <c r="EZ49" s="334"/>
      <c r="FA49" s="334"/>
      <c r="FB49" s="334"/>
      <c r="FC49" s="334"/>
      <c r="FD49" s="334"/>
      <c r="FE49" s="334"/>
      <c r="FF49" s="334"/>
      <c r="FG49" s="334"/>
      <c r="FH49" s="334"/>
      <c r="FI49" s="334"/>
      <c r="FJ49" s="334"/>
      <c r="FK49" s="334"/>
      <c r="FL49" s="334"/>
      <c r="FM49" s="334"/>
      <c r="FN49" s="334"/>
      <c r="FO49" s="334"/>
      <c r="FP49" s="334"/>
      <c r="FQ49" s="334"/>
      <c r="FR49" s="334"/>
      <c r="FS49" s="334"/>
      <c r="FT49" s="334"/>
      <c r="FU49" s="334"/>
      <c r="FV49" s="334"/>
      <c r="FW49" s="334"/>
      <c r="FX49" s="334"/>
      <c r="FY49" s="334"/>
      <c r="FZ49" s="334"/>
      <c r="GA49" s="334"/>
      <c r="GB49" s="334"/>
      <c r="GC49" s="334"/>
      <c r="GD49" s="334"/>
      <c r="GE49" s="334"/>
      <c r="GF49" s="334"/>
      <c r="GG49" s="334"/>
      <c r="GH49" s="334"/>
      <c r="GI49" s="334"/>
      <c r="GJ49" s="334"/>
      <c r="GK49" s="334"/>
      <c r="GL49" s="334"/>
      <c r="GM49" s="334"/>
      <c r="GN49" s="334"/>
      <c r="GO49" s="334"/>
      <c r="GP49" s="334"/>
      <c r="GQ49" s="334"/>
      <c r="GR49" s="334"/>
      <c r="GS49" s="334"/>
      <c r="GT49" s="334"/>
      <c r="GU49" s="334"/>
      <c r="GV49" s="334"/>
      <c r="GW49" s="334"/>
      <c r="GX49" s="334"/>
      <c r="GY49" s="334"/>
      <c r="GZ49" s="334"/>
      <c r="HA49" s="334"/>
      <c r="HB49" s="334"/>
      <c r="HC49" s="334"/>
      <c r="HD49" s="334"/>
      <c r="HE49" s="334"/>
      <c r="HF49" s="334"/>
      <c r="HG49" s="334"/>
      <c r="HH49" s="334"/>
      <c r="HI49" s="334"/>
      <c r="HJ49" s="334"/>
      <c r="HK49" s="334"/>
      <c r="HL49" s="334"/>
      <c r="HM49" s="334"/>
      <c r="HN49" s="334"/>
      <c r="HO49" s="334"/>
      <c r="HP49" s="334"/>
      <c r="HQ49" s="334"/>
      <c r="HR49" s="334"/>
      <c r="HS49" s="334"/>
      <c r="HT49" s="334"/>
      <c r="HU49" s="334"/>
      <c r="HV49" s="334"/>
      <c r="HW49" s="334"/>
      <c r="HX49" s="334"/>
      <c r="HY49" s="334"/>
      <c r="HZ49" s="334"/>
      <c r="IA49" s="334"/>
      <c r="IB49" s="334"/>
      <c r="IC49" s="334"/>
      <c r="ID49" s="334"/>
      <c r="IE49" s="334"/>
      <c r="IF49" s="334"/>
      <c r="IG49" s="334"/>
      <c r="IH49" s="334"/>
      <c r="II49" s="334"/>
      <c r="IJ49" s="334"/>
      <c r="IK49" s="334"/>
      <c r="IL49" s="334"/>
      <c r="IM49" s="334"/>
      <c r="IN49" s="334"/>
      <c r="IO49" s="334"/>
      <c r="IP49" s="334"/>
      <c r="IQ49" s="334"/>
      <c r="IR49" s="334"/>
      <c r="IS49" s="334"/>
      <c r="IT49" s="334"/>
      <c r="IU49" s="334"/>
    </row>
    <row r="50" spans="1:255" ht="14.4" x14ac:dyDescent="0.3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34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334"/>
      <c r="BU50" s="334"/>
      <c r="BV50" s="334"/>
      <c r="BW50" s="334"/>
      <c r="BX50" s="334"/>
      <c r="BY50" s="334"/>
      <c r="BZ50" s="334"/>
      <c r="CA50" s="334"/>
      <c r="CB50" s="334"/>
      <c r="CC50" s="334"/>
      <c r="CD50" s="334"/>
      <c r="CE50" s="334"/>
      <c r="CF50" s="334"/>
      <c r="CG50" s="334"/>
      <c r="CH50" s="334"/>
      <c r="CI50" s="334"/>
      <c r="CJ50" s="334"/>
      <c r="CK50" s="334"/>
      <c r="CL50" s="334"/>
      <c r="CM50" s="334"/>
      <c r="CN50" s="334"/>
      <c r="CO50" s="334"/>
      <c r="CP50" s="334"/>
      <c r="CQ50" s="334"/>
      <c r="CR50" s="334"/>
      <c r="CS50" s="334"/>
      <c r="CT50" s="334"/>
      <c r="CU50" s="334"/>
      <c r="CV50" s="334"/>
      <c r="CW50" s="334"/>
      <c r="CX50" s="334"/>
      <c r="CY50" s="334"/>
      <c r="CZ50" s="334"/>
      <c r="DA50" s="334"/>
      <c r="DB50" s="334"/>
      <c r="DC50" s="334"/>
      <c r="DD50" s="334"/>
      <c r="DE50" s="334"/>
      <c r="DF50" s="334"/>
      <c r="DG50" s="334"/>
      <c r="DH50" s="334"/>
      <c r="DI50" s="334"/>
      <c r="DJ50" s="334"/>
      <c r="DK50" s="334"/>
      <c r="DL50" s="334"/>
      <c r="DM50" s="334"/>
      <c r="DN50" s="334"/>
      <c r="DO50" s="334"/>
      <c r="DP50" s="334"/>
      <c r="DQ50" s="334"/>
      <c r="DR50" s="334"/>
      <c r="DS50" s="334"/>
      <c r="DT50" s="334"/>
      <c r="DU50" s="334"/>
      <c r="DV50" s="334"/>
      <c r="DW50" s="334"/>
      <c r="DX50" s="334"/>
      <c r="DY50" s="334"/>
      <c r="DZ50" s="334"/>
      <c r="EA50" s="334"/>
      <c r="EB50" s="334"/>
      <c r="EC50" s="334"/>
      <c r="ED50" s="334"/>
      <c r="EE50" s="334"/>
      <c r="EF50" s="334"/>
      <c r="EG50" s="334"/>
      <c r="EH50" s="334"/>
      <c r="EI50" s="334"/>
      <c r="EJ50" s="334"/>
      <c r="EK50" s="334"/>
      <c r="EL50" s="334"/>
      <c r="EM50" s="334"/>
      <c r="EN50" s="334"/>
      <c r="EO50" s="334"/>
      <c r="EP50" s="334"/>
      <c r="EQ50" s="334"/>
      <c r="ER50" s="334"/>
      <c r="ES50" s="334"/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34"/>
      <c r="FE50" s="334"/>
      <c r="FF50" s="334"/>
      <c r="FG50" s="334"/>
      <c r="FH50" s="334"/>
      <c r="FI50" s="334"/>
      <c r="FJ50" s="334"/>
      <c r="FK50" s="334"/>
      <c r="FL50" s="334"/>
      <c r="FM50" s="334"/>
      <c r="FN50" s="334"/>
      <c r="FO50" s="334"/>
      <c r="FP50" s="334"/>
      <c r="FQ50" s="334"/>
      <c r="FR50" s="334"/>
      <c r="FS50" s="334"/>
      <c r="FT50" s="334"/>
      <c r="FU50" s="334"/>
      <c r="FV50" s="334"/>
      <c r="FW50" s="334"/>
      <c r="FX50" s="334"/>
      <c r="FY50" s="334"/>
      <c r="FZ50" s="334"/>
      <c r="GA50" s="334"/>
      <c r="GB50" s="334"/>
      <c r="GC50" s="334"/>
      <c r="GD50" s="334"/>
      <c r="GE50" s="334"/>
      <c r="GF50" s="334"/>
      <c r="GG50" s="334"/>
      <c r="GH50" s="334"/>
      <c r="GI50" s="334"/>
      <c r="GJ50" s="334"/>
      <c r="GK50" s="334"/>
      <c r="GL50" s="334"/>
      <c r="GM50" s="334"/>
      <c r="GN50" s="334"/>
      <c r="GO50" s="334"/>
      <c r="GP50" s="334"/>
      <c r="GQ50" s="334"/>
      <c r="GR50" s="334"/>
      <c r="GS50" s="334"/>
      <c r="GT50" s="334"/>
      <c r="GU50" s="334"/>
      <c r="GV50" s="334"/>
      <c r="GW50" s="334"/>
      <c r="GX50" s="334"/>
      <c r="GY50" s="334"/>
      <c r="GZ50" s="334"/>
      <c r="HA50" s="334"/>
      <c r="HB50" s="334"/>
      <c r="HC50" s="334"/>
      <c r="HD50" s="334"/>
      <c r="HE50" s="334"/>
      <c r="HF50" s="334"/>
      <c r="HG50" s="334"/>
      <c r="HH50" s="334"/>
      <c r="HI50" s="334"/>
      <c r="HJ50" s="334"/>
      <c r="HK50" s="334"/>
      <c r="HL50" s="334"/>
      <c r="HM50" s="334"/>
      <c r="HN50" s="334"/>
      <c r="HO50" s="334"/>
      <c r="HP50" s="334"/>
      <c r="HQ50" s="334"/>
      <c r="HR50" s="334"/>
      <c r="HS50" s="334"/>
      <c r="HT50" s="334"/>
      <c r="HU50" s="334"/>
      <c r="HV50" s="334"/>
      <c r="HW50" s="334"/>
      <c r="HX50" s="334"/>
      <c r="HY50" s="334"/>
      <c r="HZ50" s="334"/>
      <c r="IA50" s="334"/>
      <c r="IB50" s="334"/>
      <c r="IC50" s="334"/>
      <c r="ID50" s="334"/>
      <c r="IE50" s="334"/>
      <c r="IF50" s="334"/>
      <c r="IG50" s="334"/>
      <c r="IH50" s="334"/>
      <c r="II50" s="334"/>
      <c r="IJ50" s="334"/>
      <c r="IK50" s="334"/>
      <c r="IL50" s="334"/>
      <c r="IM50" s="334"/>
      <c r="IN50" s="334"/>
      <c r="IO50" s="334"/>
      <c r="IP50" s="334"/>
      <c r="IQ50" s="334"/>
      <c r="IR50" s="334"/>
      <c r="IS50" s="334"/>
      <c r="IT50" s="334"/>
      <c r="IU50" s="334"/>
    </row>
    <row r="51" spans="1:255" ht="14.4" x14ac:dyDescent="0.3">
      <c r="A51" s="305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4"/>
      <c r="BY51" s="334"/>
      <c r="BZ51" s="334"/>
      <c r="CA51" s="334"/>
      <c r="CB51" s="334"/>
      <c r="CC51" s="334"/>
      <c r="CD51" s="334"/>
      <c r="CE51" s="334"/>
      <c r="CF51" s="334"/>
      <c r="CG51" s="334"/>
      <c r="CH51" s="334"/>
      <c r="CI51" s="334"/>
      <c r="CJ51" s="334"/>
      <c r="CK51" s="334"/>
      <c r="CL51" s="334"/>
      <c r="CM51" s="334"/>
      <c r="CN51" s="334"/>
      <c r="CO51" s="334"/>
      <c r="CP51" s="334"/>
      <c r="CQ51" s="334"/>
      <c r="CR51" s="334"/>
      <c r="CS51" s="334"/>
      <c r="CT51" s="334"/>
      <c r="CU51" s="334"/>
      <c r="CV51" s="334"/>
      <c r="CW51" s="334"/>
      <c r="CX51" s="334"/>
      <c r="CY51" s="334"/>
      <c r="CZ51" s="334"/>
      <c r="DA51" s="334"/>
      <c r="DB51" s="334"/>
      <c r="DC51" s="334"/>
      <c r="DD51" s="334"/>
      <c r="DE51" s="334"/>
      <c r="DF51" s="334"/>
      <c r="DG51" s="334"/>
      <c r="DH51" s="334"/>
      <c r="DI51" s="334"/>
      <c r="DJ51" s="334"/>
      <c r="DK51" s="334"/>
      <c r="DL51" s="334"/>
      <c r="DM51" s="334"/>
      <c r="DN51" s="334"/>
      <c r="DO51" s="334"/>
      <c r="DP51" s="334"/>
      <c r="DQ51" s="334"/>
      <c r="DR51" s="334"/>
      <c r="DS51" s="334"/>
      <c r="DT51" s="334"/>
      <c r="DU51" s="334"/>
      <c r="DV51" s="334"/>
      <c r="DW51" s="334"/>
      <c r="DX51" s="334"/>
      <c r="DY51" s="334"/>
      <c r="DZ51" s="334"/>
      <c r="EA51" s="334"/>
      <c r="EB51" s="334"/>
      <c r="EC51" s="334"/>
      <c r="ED51" s="334"/>
      <c r="EE51" s="334"/>
      <c r="EF51" s="334"/>
      <c r="EG51" s="334"/>
      <c r="EH51" s="334"/>
      <c r="EI51" s="334"/>
      <c r="EJ51" s="334"/>
      <c r="EK51" s="334"/>
      <c r="EL51" s="334"/>
      <c r="EM51" s="334"/>
      <c r="EN51" s="334"/>
      <c r="EO51" s="334"/>
      <c r="EP51" s="334"/>
      <c r="EQ51" s="334"/>
      <c r="ER51" s="334"/>
      <c r="ES51" s="334"/>
      <c r="ET51" s="334"/>
      <c r="EU51" s="334"/>
      <c r="EV51" s="334"/>
      <c r="EW51" s="334"/>
      <c r="EX51" s="334"/>
      <c r="EY51" s="334"/>
      <c r="EZ51" s="334"/>
      <c r="FA51" s="334"/>
      <c r="FB51" s="334"/>
      <c r="FC51" s="334"/>
      <c r="FD51" s="334"/>
      <c r="FE51" s="334"/>
      <c r="FF51" s="334"/>
      <c r="FG51" s="334"/>
      <c r="FH51" s="334"/>
      <c r="FI51" s="334"/>
      <c r="FJ51" s="334"/>
      <c r="FK51" s="334"/>
      <c r="FL51" s="334"/>
      <c r="FM51" s="334"/>
      <c r="FN51" s="334"/>
      <c r="FO51" s="334"/>
      <c r="FP51" s="334"/>
      <c r="FQ51" s="334"/>
      <c r="FR51" s="334"/>
      <c r="FS51" s="334"/>
      <c r="FT51" s="334"/>
      <c r="FU51" s="334"/>
      <c r="FV51" s="334"/>
      <c r="FW51" s="334"/>
      <c r="FX51" s="334"/>
      <c r="FY51" s="334"/>
      <c r="FZ51" s="334"/>
      <c r="GA51" s="334"/>
      <c r="GB51" s="334"/>
      <c r="GC51" s="334"/>
      <c r="GD51" s="334"/>
      <c r="GE51" s="334"/>
      <c r="GF51" s="334"/>
      <c r="GG51" s="334"/>
      <c r="GH51" s="334"/>
      <c r="GI51" s="334"/>
      <c r="GJ51" s="334"/>
      <c r="GK51" s="334"/>
      <c r="GL51" s="334"/>
      <c r="GM51" s="334"/>
      <c r="GN51" s="334"/>
      <c r="GO51" s="334"/>
      <c r="GP51" s="334"/>
      <c r="GQ51" s="334"/>
      <c r="GR51" s="334"/>
      <c r="GS51" s="334"/>
      <c r="GT51" s="334"/>
      <c r="GU51" s="334"/>
      <c r="GV51" s="334"/>
      <c r="GW51" s="334"/>
      <c r="GX51" s="334"/>
      <c r="GY51" s="334"/>
      <c r="GZ51" s="334"/>
      <c r="HA51" s="334"/>
      <c r="HB51" s="334"/>
      <c r="HC51" s="334"/>
      <c r="HD51" s="334"/>
      <c r="HE51" s="334"/>
      <c r="HF51" s="334"/>
      <c r="HG51" s="334"/>
      <c r="HH51" s="334"/>
      <c r="HI51" s="334"/>
      <c r="HJ51" s="334"/>
      <c r="HK51" s="334"/>
      <c r="HL51" s="334"/>
      <c r="HM51" s="334"/>
      <c r="HN51" s="334"/>
      <c r="HO51" s="334"/>
      <c r="HP51" s="334"/>
      <c r="HQ51" s="334"/>
      <c r="HR51" s="334"/>
      <c r="HS51" s="334"/>
      <c r="HT51" s="334"/>
      <c r="HU51" s="334"/>
      <c r="HV51" s="334"/>
      <c r="HW51" s="334"/>
      <c r="HX51" s="334"/>
      <c r="HY51" s="334"/>
      <c r="HZ51" s="334"/>
      <c r="IA51" s="334"/>
      <c r="IB51" s="334"/>
      <c r="IC51" s="334"/>
      <c r="ID51" s="334"/>
      <c r="IE51" s="334"/>
      <c r="IF51" s="334"/>
      <c r="IG51" s="334"/>
      <c r="IH51" s="334"/>
      <c r="II51" s="334"/>
      <c r="IJ51" s="334"/>
      <c r="IK51" s="334"/>
      <c r="IL51" s="334"/>
      <c r="IM51" s="334"/>
      <c r="IN51" s="334"/>
      <c r="IO51" s="334"/>
      <c r="IP51" s="334"/>
      <c r="IQ51" s="334"/>
      <c r="IR51" s="334"/>
      <c r="IS51" s="334"/>
      <c r="IT51" s="334"/>
      <c r="IU51" s="334"/>
    </row>
    <row r="52" spans="1:255" ht="14.4" x14ac:dyDescent="0.3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334"/>
      <c r="BU52" s="334"/>
      <c r="BV52" s="334"/>
      <c r="BW52" s="334"/>
      <c r="BX52" s="334"/>
      <c r="BY52" s="334"/>
      <c r="BZ52" s="334"/>
      <c r="CA52" s="334"/>
      <c r="CB52" s="334"/>
      <c r="CC52" s="334"/>
      <c r="CD52" s="334"/>
      <c r="CE52" s="334"/>
      <c r="CF52" s="334"/>
      <c r="CG52" s="334"/>
      <c r="CH52" s="334"/>
      <c r="CI52" s="334"/>
      <c r="CJ52" s="334"/>
      <c r="CK52" s="334"/>
      <c r="CL52" s="334"/>
      <c r="CM52" s="334"/>
      <c r="CN52" s="334"/>
      <c r="CO52" s="334"/>
      <c r="CP52" s="334"/>
      <c r="CQ52" s="334"/>
      <c r="CR52" s="334"/>
      <c r="CS52" s="334"/>
      <c r="CT52" s="334"/>
      <c r="CU52" s="334"/>
      <c r="CV52" s="334"/>
      <c r="CW52" s="334"/>
      <c r="CX52" s="334"/>
      <c r="CY52" s="334"/>
      <c r="CZ52" s="334"/>
      <c r="DA52" s="334"/>
      <c r="DB52" s="334"/>
      <c r="DC52" s="334"/>
      <c r="DD52" s="334"/>
      <c r="DE52" s="334"/>
      <c r="DF52" s="334"/>
      <c r="DG52" s="334"/>
      <c r="DH52" s="334"/>
      <c r="DI52" s="334"/>
      <c r="DJ52" s="334"/>
      <c r="DK52" s="334"/>
      <c r="DL52" s="334"/>
      <c r="DM52" s="334"/>
      <c r="DN52" s="334"/>
      <c r="DO52" s="334"/>
      <c r="DP52" s="334"/>
      <c r="DQ52" s="334"/>
      <c r="DR52" s="334"/>
      <c r="DS52" s="334"/>
      <c r="DT52" s="334"/>
      <c r="DU52" s="334"/>
      <c r="DV52" s="334"/>
      <c r="DW52" s="334"/>
      <c r="DX52" s="334"/>
      <c r="DY52" s="334"/>
      <c r="DZ52" s="334"/>
      <c r="EA52" s="334"/>
      <c r="EB52" s="334"/>
      <c r="EC52" s="334"/>
      <c r="ED52" s="334"/>
      <c r="EE52" s="334"/>
      <c r="EF52" s="334"/>
      <c r="EG52" s="334"/>
      <c r="EH52" s="334"/>
      <c r="EI52" s="334"/>
      <c r="EJ52" s="334"/>
      <c r="EK52" s="334"/>
      <c r="EL52" s="334"/>
      <c r="EM52" s="334"/>
      <c r="EN52" s="334"/>
      <c r="EO52" s="334"/>
      <c r="EP52" s="334"/>
      <c r="EQ52" s="334"/>
      <c r="ER52" s="334"/>
      <c r="ES52" s="334"/>
      <c r="ET52" s="334"/>
      <c r="EU52" s="334"/>
      <c r="EV52" s="334"/>
      <c r="EW52" s="334"/>
      <c r="EX52" s="334"/>
      <c r="EY52" s="334"/>
      <c r="EZ52" s="334"/>
      <c r="FA52" s="334"/>
      <c r="FB52" s="334"/>
      <c r="FC52" s="334"/>
      <c r="FD52" s="334"/>
      <c r="FE52" s="334"/>
      <c r="FF52" s="334"/>
      <c r="FG52" s="334"/>
      <c r="FH52" s="334"/>
      <c r="FI52" s="334"/>
      <c r="FJ52" s="334"/>
      <c r="FK52" s="334"/>
      <c r="FL52" s="334"/>
      <c r="FM52" s="334"/>
      <c r="FN52" s="334"/>
      <c r="FO52" s="334"/>
      <c r="FP52" s="334"/>
      <c r="FQ52" s="334"/>
      <c r="FR52" s="334"/>
      <c r="FS52" s="334"/>
      <c r="FT52" s="334"/>
      <c r="FU52" s="334"/>
      <c r="FV52" s="334"/>
      <c r="FW52" s="334"/>
      <c r="FX52" s="334"/>
      <c r="FY52" s="334"/>
      <c r="FZ52" s="334"/>
      <c r="GA52" s="334"/>
      <c r="GB52" s="334"/>
      <c r="GC52" s="334"/>
      <c r="GD52" s="334"/>
      <c r="GE52" s="334"/>
      <c r="GF52" s="334"/>
      <c r="GG52" s="334"/>
      <c r="GH52" s="334"/>
      <c r="GI52" s="334"/>
      <c r="GJ52" s="334"/>
      <c r="GK52" s="334"/>
      <c r="GL52" s="334"/>
      <c r="GM52" s="334"/>
      <c r="GN52" s="334"/>
      <c r="GO52" s="334"/>
      <c r="GP52" s="334"/>
      <c r="GQ52" s="334"/>
      <c r="GR52" s="334"/>
      <c r="GS52" s="334"/>
      <c r="GT52" s="334"/>
      <c r="GU52" s="334"/>
      <c r="GV52" s="334"/>
      <c r="GW52" s="334"/>
      <c r="GX52" s="334"/>
      <c r="GY52" s="334"/>
      <c r="GZ52" s="334"/>
      <c r="HA52" s="334"/>
      <c r="HB52" s="334"/>
      <c r="HC52" s="334"/>
      <c r="HD52" s="334"/>
      <c r="HE52" s="334"/>
      <c r="HF52" s="334"/>
      <c r="HG52" s="334"/>
      <c r="HH52" s="334"/>
      <c r="HI52" s="334"/>
      <c r="HJ52" s="334"/>
      <c r="HK52" s="334"/>
      <c r="HL52" s="334"/>
      <c r="HM52" s="334"/>
      <c r="HN52" s="334"/>
      <c r="HO52" s="334"/>
      <c r="HP52" s="334"/>
      <c r="HQ52" s="334"/>
      <c r="HR52" s="334"/>
      <c r="HS52" s="334"/>
      <c r="HT52" s="334"/>
      <c r="HU52" s="334"/>
      <c r="HV52" s="334"/>
      <c r="HW52" s="334"/>
      <c r="HX52" s="334"/>
      <c r="HY52" s="334"/>
      <c r="HZ52" s="334"/>
      <c r="IA52" s="334"/>
      <c r="IB52" s="334"/>
      <c r="IC52" s="334"/>
      <c r="ID52" s="334"/>
      <c r="IE52" s="334"/>
      <c r="IF52" s="334"/>
      <c r="IG52" s="334"/>
      <c r="IH52" s="334"/>
      <c r="II52" s="334"/>
      <c r="IJ52" s="334"/>
      <c r="IK52" s="334"/>
      <c r="IL52" s="334"/>
      <c r="IM52" s="334"/>
      <c r="IN52" s="334"/>
      <c r="IO52" s="334"/>
      <c r="IP52" s="334"/>
      <c r="IQ52" s="334"/>
      <c r="IR52" s="334"/>
      <c r="IS52" s="334"/>
      <c r="IT52" s="334"/>
      <c r="IU52" s="334"/>
    </row>
    <row r="53" spans="1:255" ht="14.4" x14ac:dyDescent="0.3">
      <c r="A53" s="305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4"/>
      <c r="CC53" s="334"/>
      <c r="CD53" s="334"/>
      <c r="CE53" s="334"/>
      <c r="CF53" s="334"/>
      <c r="CG53" s="334"/>
      <c r="CH53" s="334"/>
      <c r="CI53" s="334"/>
      <c r="CJ53" s="334"/>
      <c r="CK53" s="334"/>
      <c r="CL53" s="334"/>
      <c r="CM53" s="334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334"/>
      <c r="DE53" s="334"/>
      <c r="DF53" s="334"/>
      <c r="DG53" s="334"/>
      <c r="DH53" s="334"/>
      <c r="DI53" s="334"/>
      <c r="DJ53" s="334"/>
      <c r="DK53" s="334"/>
      <c r="DL53" s="334"/>
      <c r="DM53" s="334"/>
      <c r="DN53" s="334"/>
      <c r="DO53" s="334"/>
      <c r="DP53" s="334"/>
      <c r="DQ53" s="334"/>
      <c r="DR53" s="334"/>
      <c r="DS53" s="334"/>
      <c r="DT53" s="334"/>
      <c r="DU53" s="334"/>
      <c r="DV53" s="334"/>
      <c r="DW53" s="334"/>
      <c r="DX53" s="334"/>
      <c r="DY53" s="334"/>
      <c r="DZ53" s="334"/>
      <c r="EA53" s="334"/>
      <c r="EB53" s="334"/>
      <c r="EC53" s="334"/>
      <c r="ED53" s="334"/>
      <c r="EE53" s="334"/>
      <c r="EF53" s="334"/>
      <c r="EG53" s="334"/>
      <c r="EH53" s="334"/>
      <c r="EI53" s="334"/>
      <c r="EJ53" s="334"/>
      <c r="EK53" s="334"/>
      <c r="EL53" s="334"/>
      <c r="EM53" s="334"/>
      <c r="EN53" s="334"/>
      <c r="EO53" s="334"/>
      <c r="EP53" s="334"/>
      <c r="EQ53" s="334"/>
      <c r="ER53" s="334"/>
      <c r="ES53" s="334"/>
      <c r="ET53" s="334"/>
      <c r="EU53" s="334"/>
      <c r="EV53" s="334"/>
      <c r="EW53" s="334"/>
      <c r="EX53" s="334"/>
      <c r="EY53" s="334"/>
      <c r="EZ53" s="334"/>
      <c r="FA53" s="334"/>
      <c r="FB53" s="334"/>
      <c r="FC53" s="334"/>
      <c r="FD53" s="334"/>
      <c r="FE53" s="334"/>
      <c r="FF53" s="334"/>
      <c r="FG53" s="334"/>
      <c r="FH53" s="334"/>
      <c r="FI53" s="334"/>
      <c r="FJ53" s="334"/>
      <c r="FK53" s="334"/>
      <c r="FL53" s="334"/>
      <c r="FM53" s="334"/>
      <c r="FN53" s="334"/>
      <c r="FO53" s="334"/>
      <c r="FP53" s="334"/>
      <c r="FQ53" s="334"/>
      <c r="FR53" s="334"/>
      <c r="FS53" s="334"/>
      <c r="FT53" s="334"/>
      <c r="FU53" s="334"/>
      <c r="FV53" s="334"/>
      <c r="FW53" s="334"/>
      <c r="FX53" s="334"/>
      <c r="FY53" s="334"/>
      <c r="FZ53" s="334"/>
      <c r="GA53" s="334"/>
      <c r="GB53" s="334"/>
      <c r="GC53" s="334"/>
      <c r="GD53" s="334"/>
      <c r="GE53" s="334"/>
      <c r="GF53" s="334"/>
      <c r="GG53" s="334"/>
      <c r="GH53" s="334"/>
      <c r="GI53" s="334"/>
      <c r="GJ53" s="334"/>
      <c r="GK53" s="334"/>
      <c r="GL53" s="334"/>
      <c r="GM53" s="334"/>
      <c r="GN53" s="334"/>
      <c r="GO53" s="334"/>
      <c r="GP53" s="334"/>
      <c r="GQ53" s="334"/>
      <c r="GR53" s="334"/>
      <c r="GS53" s="334"/>
      <c r="GT53" s="334"/>
      <c r="GU53" s="334"/>
      <c r="GV53" s="334"/>
      <c r="GW53" s="334"/>
      <c r="GX53" s="334"/>
      <c r="GY53" s="334"/>
      <c r="GZ53" s="334"/>
      <c r="HA53" s="334"/>
      <c r="HB53" s="334"/>
      <c r="HC53" s="334"/>
      <c r="HD53" s="334"/>
      <c r="HE53" s="334"/>
      <c r="HF53" s="334"/>
      <c r="HG53" s="334"/>
      <c r="HH53" s="334"/>
      <c r="HI53" s="334"/>
      <c r="HJ53" s="334"/>
      <c r="HK53" s="334"/>
      <c r="HL53" s="334"/>
      <c r="HM53" s="334"/>
      <c r="HN53" s="334"/>
      <c r="HO53" s="334"/>
      <c r="HP53" s="334"/>
      <c r="HQ53" s="334"/>
      <c r="HR53" s="334"/>
      <c r="HS53" s="334"/>
      <c r="HT53" s="334"/>
      <c r="HU53" s="334"/>
      <c r="HV53" s="334"/>
      <c r="HW53" s="334"/>
      <c r="HX53" s="334"/>
      <c r="HY53" s="334"/>
      <c r="HZ53" s="334"/>
      <c r="IA53" s="334"/>
      <c r="IB53" s="334"/>
      <c r="IC53" s="334"/>
      <c r="ID53" s="334"/>
      <c r="IE53" s="334"/>
      <c r="IF53" s="334"/>
      <c r="IG53" s="334"/>
      <c r="IH53" s="334"/>
      <c r="II53" s="334"/>
      <c r="IJ53" s="334"/>
      <c r="IK53" s="334"/>
      <c r="IL53" s="334"/>
      <c r="IM53" s="334"/>
      <c r="IN53" s="334"/>
      <c r="IO53" s="334"/>
      <c r="IP53" s="334"/>
      <c r="IQ53" s="334"/>
      <c r="IR53" s="334"/>
      <c r="IS53" s="334"/>
      <c r="IT53" s="334"/>
      <c r="IU53" s="334"/>
    </row>
    <row r="54" spans="1:255" ht="14.4" x14ac:dyDescent="0.3">
      <c r="A54" s="305"/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334"/>
      <c r="BU54" s="334"/>
      <c r="BV54" s="334"/>
      <c r="BW54" s="334"/>
      <c r="BX54" s="334"/>
      <c r="BY54" s="334"/>
      <c r="BZ54" s="334"/>
      <c r="CA54" s="334"/>
      <c r="CB54" s="334"/>
      <c r="CC54" s="334"/>
      <c r="CD54" s="334"/>
      <c r="CE54" s="334"/>
      <c r="CF54" s="334"/>
      <c r="CG54" s="334"/>
      <c r="CH54" s="334"/>
      <c r="CI54" s="334"/>
      <c r="CJ54" s="334"/>
      <c r="CK54" s="334"/>
      <c r="CL54" s="334"/>
      <c r="CM54" s="334"/>
      <c r="CN54" s="334"/>
      <c r="CO54" s="334"/>
      <c r="CP54" s="334"/>
      <c r="CQ54" s="334"/>
      <c r="CR54" s="334"/>
      <c r="CS54" s="334"/>
      <c r="CT54" s="334"/>
      <c r="CU54" s="334"/>
      <c r="CV54" s="334"/>
      <c r="CW54" s="334"/>
      <c r="CX54" s="334"/>
      <c r="CY54" s="334"/>
      <c r="CZ54" s="334"/>
      <c r="DA54" s="334"/>
      <c r="DB54" s="334"/>
      <c r="DC54" s="334"/>
      <c r="DD54" s="334"/>
      <c r="DE54" s="334"/>
      <c r="DF54" s="334"/>
      <c r="DG54" s="334"/>
      <c r="DH54" s="334"/>
      <c r="DI54" s="334"/>
      <c r="DJ54" s="334"/>
      <c r="DK54" s="334"/>
      <c r="DL54" s="334"/>
      <c r="DM54" s="334"/>
      <c r="DN54" s="334"/>
      <c r="DO54" s="334"/>
      <c r="DP54" s="334"/>
      <c r="DQ54" s="334"/>
      <c r="DR54" s="334"/>
      <c r="DS54" s="334"/>
      <c r="DT54" s="334"/>
      <c r="DU54" s="334"/>
      <c r="DV54" s="334"/>
      <c r="DW54" s="334"/>
      <c r="DX54" s="334"/>
      <c r="DY54" s="334"/>
      <c r="DZ54" s="334"/>
      <c r="EA54" s="334"/>
      <c r="EB54" s="334"/>
      <c r="EC54" s="334"/>
      <c r="ED54" s="334"/>
      <c r="EE54" s="334"/>
      <c r="EF54" s="334"/>
      <c r="EG54" s="334"/>
      <c r="EH54" s="334"/>
      <c r="EI54" s="334"/>
      <c r="EJ54" s="334"/>
      <c r="EK54" s="334"/>
      <c r="EL54" s="334"/>
      <c r="EM54" s="334"/>
      <c r="EN54" s="334"/>
      <c r="EO54" s="334"/>
      <c r="EP54" s="334"/>
      <c r="EQ54" s="334"/>
      <c r="ER54" s="334"/>
      <c r="ES54" s="334"/>
      <c r="ET54" s="334"/>
      <c r="EU54" s="334"/>
      <c r="EV54" s="334"/>
      <c r="EW54" s="334"/>
      <c r="EX54" s="334"/>
      <c r="EY54" s="334"/>
      <c r="EZ54" s="334"/>
      <c r="FA54" s="334"/>
      <c r="FB54" s="334"/>
      <c r="FC54" s="334"/>
      <c r="FD54" s="334"/>
      <c r="FE54" s="334"/>
      <c r="FF54" s="334"/>
      <c r="FG54" s="334"/>
      <c r="FH54" s="334"/>
      <c r="FI54" s="334"/>
      <c r="FJ54" s="334"/>
      <c r="FK54" s="334"/>
      <c r="FL54" s="334"/>
      <c r="FM54" s="334"/>
      <c r="FN54" s="334"/>
      <c r="FO54" s="334"/>
      <c r="FP54" s="334"/>
      <c r="FQ54" s="334"/>
      <c r="FR54" s="334"/>
      <c r="FS54" s="334"/>
      <c r="FT54" s="334"/>
      <c r="FU54" s="334"/>
      <c r="FV54" s="334"/>
      <c r="FW54" s="334"/>
      <c r="FX54" s="334"/>
      <c r="FY54" s="334"/>
      <c r="FZ54" s="334"/>
      <c r="GA54" s="334"/>
      <c r="GB54" s="334"/>
      <c r="GC54" s="334"/>
      <c r="GD54" s="334"/>
      <c r="GE54" s="334"/>
      <c r="GF54" s="334"/>
      <c r="GG54" s="334"/>
      <c r="GH54" s="334"/>
      <c r="GI54" s="334"/>
      <c r="GJ54" s="334"/>
      <c r="GK54" s="334"/>
      <c r="GL54" s="334"/>
      <c r="GM54" s="334"/>
      <c r="GN54" s="334"/>
      <c r="GO54" s="334"/>
      <c r="GP54" s="334"/>
      <c r="GQ54" s="334"/>
      <c r="GR54" s="334"/>
      <c r="GS54" s="334"/>
      <c r="GT54" s="334"/>
      <c r="GU54" s="334"/>
      <c r="GV54" s="334"/>
      <c r="GW54" s="334"/>
      <c r="GX54" s="334"/>
      <c r="GY54" s="334"/>
      <c r="GZ54" s="334"/>
      <c r="HA54" s="334"/>
      <c r="HB54" s="334"/>
      <c r="HC54" s="334"/>
      <c r="HD54" s="334"/>
      <c r="HE54" s="334"/>
      <c r="HF54" s="334"/>
      <c r="HG54" s="334"/>
      <c r="HH54" s="334"/>
      <c r="HI54" s="334"/>
      <c r="HJ54" s="334"/>
      <c r="HK54" s="334"/>
      <c r="HL54" s="334"/>
      <c r="HM54" s="334"/>
      <c r="HN54" s="334"/>
      <c r="HO54" s="334"/>
      <c r="HP54" s="334"/>
      <c r="HQ54" s="334"/>
      <c r="HR54" s="334"/>
      <c r="HS54" s="334"/>
      <c r="HT54" s="334"/>
      <c r="HU54" s="334"/>
      <c r="HV54" s="334"/>
      <c r="HW54" s="334"/>
      <c r="HX54" s="334"/>
      <c r="HY54" s="334"/>
      <c r="HZ54" s="334"/>
      <c r="IA54" s="334"/>
      <c r="IB54" s="334"/>
      <c r="IC54" s="334"/>
      <c r="ID54" s="334"/>
      <c r="IE54" s="334"/>
      <c r="IF54" s="334"/>
      <c r="IG54" s="334"/>
      <c r="IH54" s="334"/>
      <c r="II54" s="334"/>
      <c r="IJ54" s="334"/>
      <c r="IK54" s="334"/>
      <c r="IL54" s="334"/>
      <c r="IM54" s="334"/>
      <c r="IN54" s="334"/>
      <c r="IO54" s="334"/>
      <c r="IP54" s="334"/>
      <c r="IQ54" s="334"/>
      <c r="IR54" s="334"/>
      <c r="IS54" s="334"/>
      <c r="IT54" s="334"/>
      <c r="IU54" s="334"/>
    </row>
    <row r="55" spans="1:255" ht="14.4" x14ac:dyDescent="0.3">
      <c r="A55" s="305"/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334"/>
      <c r="BU55" s="334"/>
      <c r="BV55" s="334"/>
      <c r="BW55" s="334"/>
      <c r="BX55" s="334"/>
      <c r="BY55" s="334"/>
      <c r="BZ55" s="334"/>
      <c r="CA55" s="334"/>
      <c r="CB55" s="334"/>
      <c r="CC55" s="334"/>
      <c r="CD55" s="334"/>
      <c r="CE55" s="334"/>
      <c r="CF55" s="334"/>
      <c r="CG55" s="334"/>
      <c r="CH55" s="334"/>
      <c r="CI55" s="334"/>
      <c r="CJ55" s="334"/>
      <c r="CK55" s="334"/>
      <c r="CL55" s="334"/>
      <c r="CM55" s="334"/>
      <c r="CN55" s="334"/>
      <c r="CO55" s="334"/>
      <c r="CP55" s="334"/>
      <c r="CQ55" s="334"/>
      <c r="CR55" s="334"/>
      <c r="CS55" s="334"/>
      <c r="CT55" s="334"/>
      <c r="CU55" s="334"/>
      <c r="CV55" s="334"/>
      <c r="CW55" s="334"/>
      <c r="CX55" s="334"/>
      <c r="CY55" s="334"/>
      <c r="CZ55" s="334"/>
      <c r="DA55" s="334"/>
      <c r="DB55" s="334"/>
      <c r="DC55" s="334"/>
      <c r="DD55" s="334"/>
      <c r="DE55" s="334"/>
      <c r="DF55" s="334"/>
      <c r="DG55" s="334"/>
      <c r="DH55" s="334"/>
      <c r="DI55" s="334"/>
      <c r="DJ55" s="334"/>
      <c r="DK55" s="334"/>
      <c r="DL55" s="334"/>
      <c r="DM55" s="334"/>
      <c r="DN55" s="334"/>
      <c r="DO55" s="334"/>
      <c r="DP55" s="334"/>
      <c r="DQ55" s="334"/>
      <c r="DR55" s="334"/>
      <c r="DS55" s="334"/>
      <c r="DT55" s="334"/>
      <c r="DU55" s="334"/>
      <c r="DV55" s="334"/>
      <c r="DW55" s="334"/>
      <c r="DX55" s="334"/>
      <c r="DY55" s="334"/>
      <c r="DZ55" s="334"/>
      <c r="EA55" s="334"/>
      <c r="EB55" s="334"/>
      <c r="EC55" s="334"/>
      <c r="ED55" s="334"/>
      <c r="EE55" s="334"/>
      <c r="EF55" s="334"/>
      <c r="EG55" s="334"/>
      <c r="EH55" s="334"/>
      <c r="EI55" s="334"/>
      <c r="EJ55" s="334"/>
      <c r="EK55" s="334"/>
      <c r="EL55" s="334"/>
      <c r="EM55" s="334"/>
      <c r="EN55" s="334"/>
      <c r="EO55" s="334"/>
      <c r="EP55" s="334"/>
      <c r="EQ55" s="334"/>
      <c r="ER55" s="334"/>
      <c r="ES55" s="334"/>
      <c r="ET55" s="334"/>
      <c r="EU55" s="334"/>
      <c r="EV55" s="334"/>
      <c r="EW55" s="334"/>
      <c r="EX55" s="334"/>
      <c r="EY55" s="334"/>
      <c r="EZ55" s="334"/>
      <c r="FA55" s="334"/>
      <c r="FB55" s="334"/>
      <c r="FC55" s="334"/>
      <c r="FD55" s="334"/>
      <c r="FE55" s="334"/>
      <c r="FF55" s="334"/>
      <c r="FG55" s="334"/>
      <c r="FH55" s="334"/>
      <c r="FI55" s="334"/>
      <c r="FJ55" s="334"/>
      <c r="FK55" s="334"/>
      <c r="FL55" s="334"/>
      <c r="FM55" s="334"/>
      <c r="FN55" s="334"/>
      <c r="FO55" s="334"/>
      <c r="FP55" s="334"/>
      <c r="FQ55" s="334"/>
      <c r="FR55" s="334"/>
      <c r="FS55" s="334"/>
      <c r="FT55" s="334"/>
      <c r="FU55" s="334"/>
      <c r="FV55" s="334"/>
      <c r="FW55" s="334"/>
      <c r="FX55" s="334"/>
      <c r="FY55" s="334"/>
      <c r="FZ55" s="334"/>
      <c r="GA55" s="334"/>
      <c r="GB55" s="334"/>
      <c r="GC55" s="334"/>
      <c r="GD55" s="334"/>
      <c r="GE55" s="334"/>
      <c r="GF55" s="334"/>
      <c r="GG55" s="334"/>
      <c r="GH55" s="334"/>
      <c r="GI55" s="334"/>
      <c r="GJ55" s="334"/>
      <c r="GK55" s="334"/>
      <c r="GL55" s="334"/>
      <c r="GM55" s="334"/>
      <c r="GN55" s="334"/>
      <c r="GO55" s="334"/>
      <c r="GP55" s="334"/>
      <c r="GQ55" s="334"/>
      <c r="GR55" s="334"/>
      <c r="GS55" s="334"/>
      <c r="GT55" s="334"/>
      <c r="GU55" s="334"/>
      <c r="GV55" s="334"/>
      <c r="GW55" s="334"/>
      <c r="GX55" s="334"/>
      <c r="GY55" s="334"/>
      <c r="GZ55" s="334"/>
      <c r="HA55" s="334"/>
      <c r="HB55" s="334"/>
      <c r="HC55" s="334"/>
      <c r="HD55" s="334"/>
      <c r="HE55" s="334"/>
      <c r="HF55" s="334"/>
      <c r="HG55" s="334"/>
      <c r="HH55" s="334"/>
      <c r="HI55" s="334"/>
      <c r="HJ55" s="334"/>
      <c r="HK55" s="334"/>
      <c r="HL55" s="334"/>
      <c r="HM55" s="334"/>
      <c r="HN55" s="334"/>
      <c r="HO55" s="334"/>
      <c r="HP55" s="334"/>
      <c r="HQ55" s="334"/>
      <c r="HR55" s="334"/>
      <c r="HS55" s="334"/>
      <c r="HT55" s="334"/>
      <c r="HU55" s="334"/>
      <c r="HV55" s="334"/>
      <c r="HW55" s="334"/>
      <c r="HX55" s="334"/>
      <c r="HY55" s="334"/>
      <c r="HZ55" s="334"/>
      <c r="IA55" s="334"/>
      <c r="IB55" s="334"/>
      <c r="IC55" s="334"/>
      <c r="ID55" s="334"/>
      <c r="IE55" s="334"/>
      <c r="IF55" s="334"/>
      <c r="IG55" s="334"/>
      <c r="IH55" s="334"/>
      <c r="II55" s="334"/>
      <c r="IJ55" s="334"/>
      <c r="IK55" s="334"/>
      <c r="IL55" s="334"/>
      <c r="IM55" s="334"/>
      <c r="IN55" s="334"/>
      <c r="IO55" s="334"/>
      <c r="IP55" s="334"/>
      <c r="IQ55" s="334"/>
      <c r="IR55" s="334"/>
      <c r="IS55" s="334"/>
      <c r="IT55" s="334"/>
      <c r="IU55" s="334"/>
    </row>
    <row r="56" spans="1:255" ht="14.4" x14ac:dyDescent="0.3">
      <c r="A56" s="305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334"/>
      <c r="DI56" s="334"/>
      <c r="DJ56" s="334"/>
      <c r="DK56" s="334"/>
      <c r="DL56" s="334"/>
      <c r="DM56" s="334"/>
      <c r="DN56" s="334"/>
      <c r="DO56" s="334"/>
      <c r="DP56" s="334"/>
      <c r="DQ56" s="334"/>
      <c r="DR56" s="334"/>
      <c r="DS56" s="334"/>
      <c r="DT56" s="334"/>
      <c r="DU56" s="334"/>
      <c r="DV56" s="334"/>
      <c r="DW56" s="334"/>
      <c r="DX56" s="334"/>
      <c r="DY56" s="334"/>
      <c r="DZ56" s="334"/>
      <c r="EA56" s="334"/>
      <c r="EB56" s="334"/>
      <c r="EC56" s="334"/>
      <c r="ED56" s="334"/>
      <c r="EE56" s="334"/>
      <c r="EF56" s="334"/>
      <c r="EG56" s="334"/>
      <c r="EH56" s="334"/>
      <c r="EI56" s="334"/>
      <c r="EJ56" s="334"/>
      <c r="EK56" s="334"/>
      <c r="EL56" s="334"/>
      <c r="EM56" s="334"/>
      <c r="EN56" s="334"/>
      <c r="EO56" s="334"/>
      <c r="EP56" s="334"/>
      <c r="EQ56" s="334"/>
      <c r="ER56" s="334"/>
      <c r="ES56" s="334"/>
      <c r="ET56" s="334"/>
      <c r="EU56" s="334"/>
      <c r="EV56" s="334"/>
      <c r="EW56" s="334"/>
      <c r="EX56" s="334"/>
      <c r="EY56" s="334"/>
      <c r="EZ56" s="334"/>
      <c r="FA56" s="334"/>
      <c r="FB56" s="334"/>
      <c r="FC56" s="334"/>
      <c r="FD56" s="334"/>
      <c r="FE56" s="334"/>
      <c r="FF56" s="334"/>
      <c r="FG56" s="334"/>
      <c r="FH56" s="334"/>
      <c r="FI56" s="334"/>
      <c r="FJ56" s="334"/>
      <c r="FK56" s="334"/>
      <c r="FL56" s="334"/>
      <c r="FM56" s="334"/>
      <c r="FN56" s="334"/>
      <c r="FO56" s="334"/>
      <c r="FP56" s="334"/>
      <c r="FQ56" s="334"/>
      <c r="FR56" s="334"/>
      <c r="FS56" s="334"/>
      <c r="FT56" s="334"/>
      <c r="FU56" s="334"/>
      <c r="FV56" s="334"/>
      <c r="FW56" s="334"/>
      <c r="FX56" s="334"/>
      <c r="FY56" s="334"/>
      <c r="FZ56" s="334"/>
      <c r="GA56" s="334"/>
      <c r="GB56" s="334"/>
      <c r="GC56" s="334"/>
      <c r="GD56" s="334"/>
      <c r="GE56" s="334"/>
      <c r="GF56" s="334"/>
      <c r="GG56" s="334"/>
      <c r="GH56" s="334"/>
      <c r="GI56" s="334"/>
      <c r="GJ56" s="334"/>
      <c r="GK56" s="334"/>
      <c r="GL56" s="334"/>
      <c r="GM56" s="334"/>
      <c r="GN56" s="334"/>
      <c r="GO56" s="334"/>
      <c r="GP56" s="334"/>
      <c r="GQ56" s="334"/>
      <c r="GR56" s="334"/>
      <c r="GS56" s="334"/>
      <c r="GT56" s="334"/>
      <c r="GU56" s="334"/>
      <c r="GV56" s="334"/>
      <c r="GW56" s="334"/>
      <c r="GX56" s="334"/>
      <c r="GY56" s="334"/>
      <c r="GZ56" s="334"/>
      <c r="HA56" s="334"/>
      <c r="HB56" s="334"/>
      <c r="HC56" s="334"/>
      <c r="HD56" s="334"/>
      <c r="HE56" s="334"/>
      <c r="HF56" s="334"/>
      <c r="HG56" s="334"/>
      <c r="HH56" s="334"/>
      <c r="HI56" s="334"/>
      <c r="HJ56" s="334"/>
      <c r="HK56" s="334"/>
      <c r="HL56" s="334"/>
      <c r="HM56" s="334"/>
      <c r="HN56" s="334"/>
      <c r="HO56" s="334"/>
      <c r="HP56" s="334"/>
      <c r="HQ56" s="334"/>
      <c r="HR56" s="334"/>
      <c r="HS56" s="334"/>
      <c r="HT56" s="334"/>
      <c r="HU56" s="334"/>
      <c r="HV56" s="334"/>
      <c r="HW56" s="334"/>
      <c r="HX56" s="334"/>
      <c r="HY56" s="334"/>
      <c r="HZ56" s="334"/>
      <c r="IA56" s="334"/>
      <c r="IB56" s="334"/>
      <c r="IC56" s="334"/>
      <c r="ID56" s="334"/>
      <c r="IE56" s="334"/>
      <c r="IF56" s="334"/>
      <c r="IG56" s="334"/>
      <c r="IH56" s="334"/>
      <c r="II56" s="334"/>
      <c r="IJ56" s="334"/>
      <c r="IK56" s="334"/>
      <c r="IL56" s="334"/>
      <c r="IM56" s="334"/>
      <c r="IN56" s="334"/>
      <c r="IO56" s="334"/>
      <c r="IP56" s="334"/>
      <c r="IQ56" s="334"/>
      <c r="IR56" s="334"/>
      <c r="IS56" s="334"/>
      <c r="IT56" s="334"/>
      <c r="IU56" s="334"/>
    </row>
    <row r="57" spans="1:255" ht="14.4" x14ac:dyDescent="0.3">
      <c r="A57" s="305"/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4"/>
      <c r="CJ57" s="334"/>
      <c r="CK57" s="334"/>
      <c r="CL57" s="334"/>
      <c r="CM57" s="334"/>
      <c r="CN57" s="334"/>
      <c r="CO57" s="334"/>
      <c r="CP57" s="334"/>
      <c r="CQ57" s="334"/>
      <c r="CR57" s="334"/>
      <c r="CS57" s="334"/>
      <c r="CT57" s="334"/>
      <c r="CU57" s="334"/>
      <c r="CV57" s="334"/>
      <c r="CW57" s="334"/>
      <c r="CX57" s="334"/>
      <c r="CY57" s="334"/>
      <c r="CZ57" s="334"/>
      <c r="DA57" s="334"/>
      <c r="DB57" s="334"/>
      <c r="DC57" s="334"/>
      <c r="DD57" s="334"/>
      <c r="DE57" s="334"/>
      <c r="DF57" s="334"/>
      <c r="DG57" s="334"/>
      <c r="DH57" s="334"/>
      <c r="DI57" s="334"/>
      <c r="DJ57" s="334"/>
      <c r="DK57" s="334"/>
      <c r="DL57" s="334"/>
      <c r="DM57" s="334"/>
      <c r="DN57" s="334"/>
      <c r="DO57" s="334"/>
      <c r="DP57" s="334"/>
      <c r="DQ57" s="334"/>
      <c r="DR57" s="334"/>
      <c r="DS57" s="334"/>
      <c r="DT57" s="334"/>
      <c r="DU57" s="334"/>
      <c r="DV57" s="334"/>
      <c r="DW57" s="334"/>
      <c r="DX57" s="334"/>
      <c r="DY57" s="334"/>
      <c r="DZ57" s="334"/>
      <c r="EA57" s="334"/>
      <c r="EB57" s="334"/>
      <c r="EC57" s="334"/>
      <c r="ED57" s="334"/>
      <c r="EE57" s="334"/>
      <c r="EF57" s="334"/>
      <c r="EG57" s="334"/>
      <c r="EH57" s="334"/>
      <c r="EI57" s="334"/>
      <c r="EJ57" s="334"/>
      <c r="EK57" s="334"/>
      <c r="EL57" s="334"/>
      <c r="EM57" s="334"/>
      <c r="EN57" s="334"/>
      <c r="EO57" s="334"/>
      <c r="EP57" s="334"/>
      <c r="EQ57" s="334"/>
      <c r="ER57" s="334"/>
      <c r="ES57" s="334"/>
      <c r="ET57" s="334"/>
      <c r="EU57" s="334"/>
      <c r="EV57" s="334"/>
      <c r="EW57" s="334"/>
      <c r="EX57" s="334"/>
      <c r="EY57" s="334"/>
      <c r="EZ57" s="334"/>
      <c r="FA57" s="334"/>
      <c r="FB57" s="334"/>
      <c r="FC57" s="334"/>
      <c r="FD57" s="334"/>
      <c r="FE57" s="334"/>
      <c r="FF57" s="334"/>
      <c r="FG57" s="334"/>
      <c r="FH57" s="334"/>
      <c r="FI57" s="334"/>
      <c r="FJ57" s="334"/>
      <c r="FK57" s="334"/>
      <c r="FL57" s="334"/>
      <c r="FM57" s="334"/>
      <c r="FN57" s="334"/>
      <c r="FO57" s="334"/>
      <c r="FP57" s="334"/>
      <c r="FQ57" s="334"/>
      <c r="FR57" s="334"/>
      <c r="FS57" s="334"/>
      <c r="FT57" s="334"/>
      <c r="FU57" s="334"/>
      <c r="FV57" s="334"/>
      <c r="FW57" s="334"/>
      <c r="FX57" s="334"/>
      <c r="FY57" s="334"/>
      <c r="FZ57" s="334"/>
      <c r="GA57" s="334"/>
      <c r="GB57" s="334"/>
      <c r="GC57" s="334"/>
      <c r="GD57" s="334"/>
      <c r="GE57" s="334"/>
      <c r="GF57" s="334"/>
      <c r="GG57" s="334"/>
      <c r="GH57" s="334"/>
      <c r="GI57" s="334"/>
      <c r="GJ57" s="334"/>
      <c r="GK57" s="334"/>
      <c r="GL57" s="334"/>
      <c r="GM57" s="334"/>
      <c r="GN57" s="334"/>
      <c r="GO57" s="334"/>
      <c r="GP57" s="334"/>
      <c r="GQ57" s="334"/>
      <c r="GR57" s="334"/>
      <c r="GS57" s="334"/>
      <c r="GT57" s="334"/>
      <c r="GU57" s="334"/>
      <c r="GV57" s="334"/>
      <c r="GW57" s="334"/>
      <c r="GX57" s="334"/>
      <c r="GY57" s="334"/>
      <c r="GZ57" s="334"/>
      <c r="HA57" s="334"/>
      <c r="HB57" s="334"/>
      <c r="HC57" s="334"/>
      <c r="HD57" s="334"/>
      <c r="HE57" s="334"/>
      <c r="HF57" s="334"/>
      <c r="HG57" s="334"/>
      <c r="HH57" s="334"/>
      <c r="HI57" s="334"/>
      <c r="HJ57" s="334"/>
      <c r="HK57" s="334"/>
      <c r="HL57" s="334"/>
      <c r="HM57" s="334"/>
      <c r="HN57" s="334"/>
      <c r="HO57" s="334"/>
      <c r="HP57" s="334"/>
      <c r="HQ57" s="334"/>
      <c r="HR57" s="334"/>
      <c r="HS57" s="334"/>
      <c r="HT57" s="334"/>
      <c r="HU57" s="334"/>
      <c r="HV57" s="334"/>
      <c r="HW57" s="334"/>
      <c r="HX57" s="334"/>
      <c r="HY57" s="334"/>
      <c r="HZ57" s="334"/>
      <c r="IA57" s="334"/>
      <c r="IB57" s="334"/>
      <c r="IC57" s="334"/>
      <c r="ID57" s="334"/>
      <c r="IE57" s="334"/>
      <c r="IF57" s="334"/>
      <c r="IG57" s="334"/>
      <c r="IH57" s="334"/>
      <c r="II57" s="334"/>
      <c r="IJ57" s="334"/>
      <c r="IK57" s="334"/>
      <c r="IL57" s="334"/>
      <c r="IM57" s="334"/>
      <c r="IN57" s="334"/>
      <c r="IO57" s="334"/>
      <c r="IP57" s="334"/>
      <c r="IQ57" s="334"/>
      <c r="IR57" s="334"/>
      <c r="IS57" s="334"/>
      <c r="IT57" s="334"/>
      <c r="IU57" s="334"/>
    </row>
    <row r="58" spans="1:255" s="305" customFormat="1" ht="14.4" x14ac:dyDescent="0.3"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4"/>
      <c r="DF58" s="334"/>
      <c r="DG58" s="334"/>
      <c r="DH58" s="334"/>
      <c r="DI58" s="334"/>
      <c r="DJ58" s="334"/>
      <c r="DK58" s="334"/>
      <c r="DL58" s="334"/>
      <c r="DM58" s="334"/>
      <c r="DN58" s="334"/>
      <c r="DO58" s="334"/>
      <c r="DP58" s="334"/>
      <c r="DQ58" s="334"/>
      <c r="DR58" s="334"/>
      <c r="DS58" s="334"/>
      <c r="DT58" s="334"/>
      <c r="DU58" s="334"/>
      <c r="DV58" s="334"/>
      <c r="DW58" s="334"/>
      <c r="DX58" s="334"/>
      <c r="DY58" s="334"/>
      <c r="DZ58" s="334"/>
      <c r="EA58" s="334"/>
      <c r="EB58" s="334"/>
      <c r="EC58" s="334"/>
      <c r="ED58" s="334"/>
      <c r="EE58" s="334"/>
      <c r="EF58" s="334"/>
      <c r="EG58" s="334"/>
      <c r="EH58" s="334"/>
      <c r="EI58" s="334"/>
      <c r="EJ58" s="334"/>
      <c r="EK58" s="334"/>
      <c r="EL58" s="334"/>
      <c r="EM58" s="334"/>
      <c r="EN58" s="334"/>
      <c r="EO58" s="334"/>
      <c r="EP58" s="334"/>
      <c r="EQ58" s="334"/>
      <c r="ER58" s="334"/>
      <c r="ES58" s="334"/>
      <c r="ET58" s="334"/>
      <c r="EU58" s="334"/>
      <c r="EV58" s="334"/>
      <c r="EW58" s="334"/>
      <c r="EX58" s="334"/>
      <c r="EY58" s="334"/>
      <c r="EZ58" s="334"/>
      <c r="FA58" s="334"/>
      <c r="FB58" s="334"/>
      <c r="FC58" s="334"/>
      <c r="FD58" s="334"/>
      <c r="FE58" s="334"/>
      <c r="FF58" s="334"/>
      <c r="FG58" s="334"/>
      <c r="FH58" s="334"/>
      <c r="FI58" s="334"/>
      <c r="FJ58" s="334"/>
      <c r="FK58" s="334"/>
      <c r="FL58" s="334"/>
      <c r="FM58" s="334"/>
      <c r="FN58" s="334"/>
      <c r="FO58" s="334"/>
      <c r="FP58" s="334"/>
      <c r="FQ58" s="334"/>
      <c r="FR58" s="334"/>
      <c r="FS58" s="334"/>
      <c r="FT58" s="334"/>
      <c r="FU58" s="334"/>
      <c r="FV58" s="334"/>
      <c r="FW58" s="334"/>
      <c r="FX58" s="334"/>
      <c r="FY58" s="334"/>
      <c r="FZ58" s="334"/>
      <c r="GA58" s="334"/>
      <c r="GB58" s="334"/>
      <c r="GC58" s="334"/>
      <c r="GD58" s="334"/>
      <c r="GE58" s="334"/>
      <c r="GF58" s="334"/>
      <c r="GG58" s="334"/>
      <c r="GH58" s="334"/>
      <c r="GI58" s="334"/>
      <c r="GJ58" s="334"/>
      <c r="GK58" s="334"/>
      <c r="GL58" s="334"/>
      <c r="GM58" s="334"/>
      <c r="GN58" s="334"/>
      <c r="GO58" s="334"/>
      <c r="GP58" s="334"/>
      <c r="GQ58" s="334"/>
      <c r="GR58" s="334"/>
      <c r="GS58" s="334"/>
      <c r="GT58" s="334"/>
      <c r="GU58" s="334"/>
      <c r="GV58" s="334"/>
      <c r="GW58" s="334"/>
      <c r="GX58" s="334"/>
      <c r="GY58" s="334"/>
      <c r="GZ58" s="334"/>
      <c r="HA58" s="334"/>
      <c r="HB58" s="334"/>
      <c r="HC58" s="334"/>
      <c r="HD58" s="334"/>
      <c r="HE58" s="334"/>
      <c r="HF58" s="334"/>
      <c r="HG58" s="334"/>
      <c r="HH58" s="334"/>
      <c r="HI58" s="334"/>
      <c r="HJ58" s="334"/>
      <c r="HK58" s="334"/>
      <c r="HL58" s="334"/>
      <c r="HM58" s="334"/>
      <c r="HN58" s="334"/>
      <c r="HO58" s="334"/>
      <c r="HP58" s="334"/>
      <c r="HQ58" s="334"/>
      <c r="HR58" s="334"/>
      <c r="HS58" s="334"/>
      <c r="HT58" s="334"/>
      <c r="HU58" s="334"/>
      <c r="HV58" s="334"/>
      <c r="HW58" s="334"/>
      <c r="HX58" s="334"/>
      <c r="HY58" s="334"/>
      <c r="HZ58" s="334"/>
      <c r="IA58" s="334"/>
      <c r="IB58" s="334"/>
      <c r="IC58" s="334"/>
      <c r="ID58" s="334"/>
      <c r="IE58" s="334"/>
      <c r="IF58" s="334"/>
      <c r="IG58" s="334"/>
      <c r="IH58" s="334"/>
      <c r="II58" s="334"/>
      <c r="IJ58" s="334"/>
      <c r="IK58" s="334"/>
      <c r="IL58" s="334"/>
      <c r="IM58" s="334"/>
      <c r="IN58" s="334"/>
      <c r="IO58" s="334"/>
      <c r="IP58" s="334"/>
      <c r="IQ58" s="334"/>
      <c r="IR58" s="334"/>
      <c r="IS58" s="334"/>
      <c r="IT58" s="334"/>
      <c r="IU58" s="334"/>
    </row>
    <row r="59" spans="1:255" s="305" customFormat="1" ht="14.4" x14ac:dyDescent="0.3"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  <c r="CB59" s="334"/>
      <c r="CC59" s="334"/>
      <c r="CD59" s="334"/>
      <c r="CE59" s="334"/>
      <c r="CF59" s="334"/>
      <c r="CG59" s="334"/>
      <c r="CH59" s="334"/>
      <c r="CI59" s="334"/>
      <c r="CJ59" s="334"/>
      <c r="CK59" s="334"/>
      <c r="CL59" s="334"/>
      <c r="CM59" s="334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4"/>
      <c r="DF59" s="334"/>
      <c r="DG59" s="334"/>
      <c r="DH59" s="334"/>
      <c r="DI59" s="334"/>
      <c r="DJ59" s="334"/>
      <c r="DK59" s="334"/>
      <c r="DL59" s="334"/>
      <c r="DM59" s="334"/>
      <c r="DN59" s="334"/>
      <c r="DO59" s="334"/>
      <c r="DP59" s="334"/>
      <c r="DQ59" s="334"/>
      <c r="DR59" s="334"/>
      <c r="DS59" s="334"/>
      <c r="DT59" s="334"/>
      <c r="DU59" s="334"/>
      <c r="DV59" s="334"/>
      <c r="DW59" s="334"/>
      <c r="DX59" s="334"/>
      <c r="DY59" s="334"/>
      <c r="DZ59" s="334"/>
      <c r="EA59" s="334"/>
      <c r="EB59" s="334"/>
      <c r="EC59" s="334"/>
      <c r="ED59" s="334"/>
      <c r="EE59" s="334"/>
      <c r="EF59" s="334"/>
      <c r="EG59" s="334"/>
      <c r="EH59" s="334"/>
      <c r="EI59" s="334"/>
      <c r="EJ59" s="334"/>
      <c r="EK59" s="334"/>
      <c r="EL59" s="334"/>
      <c r="EM59" s="334"/>
      <c r="EN59" s="334"/>
      <c r="EO59" s="334"/>
      <c r="EP59" s="334"/>
      <c r="EQ59" s="334"/>
      <c r="ER59" s="334"/>
      <c r="ES59" s="334"/>
      <c r="ET59" s="334"/>
      <c r="EU59" s="334"/>
      <c r="EV59" s="334"/>
      <c r="EW59" s="334"/>
      <c r="EX59" s="334"/>
      <c r="EY59" s="334"/>
      <c r="EZ59" s="334"/>
      <c r="FA59" s="334"/>
      <c r="FB59" s="334"/>
      <c r="FC59" s="334"/>
      <c r="FD59" s="334"/>
      <c r="FE59" s="334"/>
      <c r="FF59" s="334"/>
      <c r="FG59" s="334"/>
      <c r="FH59" s="334"/>
      <c r="FI59" s="334"/>
      <c r="FJ59" s="334"/>
      <c r="FK59" s="334"/>
      <c r="FL59" s="334"/>
      <c r="FM59" s="334"/>
      <c r="FN59" s="334"/>
      <c r="FO59" s="334"/>
      <c r="FP59" s="334"/>
      <c r="FQ59" s="334"/>
      <c r="FR59" s="334"/>
      <c r="FS59" s="334"/>
      <c r="FT59" s="334"/>
      <c r="FU59" s="334"/>
      <c r="FV59" s="334"/>
      <c r="FW59" s="334"/>
      <c r="FX59" s="334"/>
      <c r="FY59" s="334"/>
      <c r="FZ59" s="334"/>
      <c r="GA59" s="334"/>
      <c r="GB59" s="334"/>
      <c r="GC59" s="334"/>
      <c r="GD59" s="334"/>
      <c r="GE59" s="334"/>
      <c r="GF59" s="334"/>
      <c r="GG59" s="334"/>
      <c r="GH59" s="334"/>
      <c r="GI59" s="334"/>
      <c r="GJ59" s="334"/>
      <c r="GK59" s="334"/>
      <c r="GL59" s="334"/>
      <c r="GM59" s="334"/>
      <c r="GN59" s="334"/>
      <c r="GO59" s="334"/>
      <c r="GP59" s="334"/>
      <c r="GQ59" s="334"/>
      <c r="GR59" s="334"/>
      <c r="GS59" s="334"/>
      <c r="GT59" s="334"/>
      <c r="GU59" s="334"/>
      <c r="GV59" s="334"/>
      <c r="GW59" s="334"/>
      <c r="GX59" s="334"/>
      <c r="GY59" s="334"/>
      <c r="GZ59" s="334"/>
      <c r="HA59" s="334"/>
      <c r="HB59" s="334"/>
      <c r="HC59" s="334"/>
      <c r="HD59" s="334"/>
      <c r="HE59" s="334"/>
      <c r="HF59" s="334"/>
      <c r="HG59" s="334"/>
      <c r="HH59" s="334"/>
      <c r="HI59" s="334"/>
      <c r="HJ59" s="334"/>
      <c r="HK59" s="334"/>
      <c r="HL59" s="334"/>
      <c r="HM59" s="334"/>
      <c r="HN59" s="334"/>
      <c r="HO59" s="334"/>
      <c r="HP59" s="334"/>
      <c r="HQ59" s="334"/>
      <c r="HR59" s="334"/>
      <c r="HS59" s="334"/>
      <c r="HT59" s="334"/>
      <c r="HU59" s="334"/>
      <c r="HV59" s="334"/>
      <c r="HW59" s="334"/>
      <c r="HX59" s="334"/>
      <c r="HY59" s="334"/>
      <c r="HZ59" s="334"/>
      <c r="IA59" s="334"/>
      <c r="IB59" s="334"/>
      <c r="IC59" s="334"/>
      <c r="ID59" s="334"/>
      <c r="IE59" s="334"/>
      <c r="IF59" s="334"/>
      <c r="IG59" s="334"/>
      <c r="IH59" s="334"/>
      <c r="II59" s="334"/>
      <c r="IJ59" s="334"/>
      <c r="IK59" s="334"/>
      <c r="IL59" s="334"/>
      <c r="IM59" s="334"/>
      <c r="IN59" s="334"/>
      <c r="IO59" s="334"/>
      <c r="IP59" s="334"/>
      <c r="IQ59" s="334"/>
      <c r="IR59" s="334"/>
      <c r="IS59" s="334"/>
      <c r="IT59" s="334"/>
      <c r="IU59" s="334"/>
    </row>
    <row r="60" spans="1:255" s="305" customFormat="1" ht="14.4" x14ac:dyDescent="0.3"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334"/>
      <c r="CZ60" s="334"/>
      <c r="DA60" s="334"/>
      <c r="DB60" s="334"/>
      <c r="DC60" s="334"/>
      <c r="DD60" s="334"/>
      <c r="DE60" s="334"/>
      <c r="DF60" s="334"/>
      <c r="DG60" s="334"/>
      <c r="DH60" s="334"/>
      <c r="DI60" s="334"/>
      <c r="DJ60" s="334"/>
      <c r="DK60" s="334"/>
      <c r="DL60" s="334"/>
      <c r="DM60" s="334"/>
      <c r="DN60" s="334"/>
      <c r="DO60" s="334"/>
      <c r="DP60" s="334"/>
      <c r="DQ60" s="334"/>
      <c r="DR60" s="334"/>
      <c r="DS60" s="334"/>
      <c r="DT60" s="334"/>
      <c r="DU60" s="334"/>
      <c r="DV60" s="334"/>
      <c r="DW60" s="334"/>
      <c r="DX60" s="334"/>
      <c r="DY60" s="334"/>
      <c r="DZ60" s="334"/>
      <c r="EA60" s="334"/>
      <c r="EB60" s="334"/>
      <c r="EC60" s="334"/>
      <c r="ED60" s="334"/>
      <c r="EE60" s="334"/>
      <c r="EF60" s="334"/>
      <c r="EG60" s="334"/>
      <c r="EH60" s="334"/>
      <c r="EI60" s="334"/>
      <c r="EJ60" s="334"/>
      <c r="EK60" s="334"/>
      <c r="EL60" s="334"/>
      <c r="EM60" s="334"/>
      <c r="EN60" s="334"/>
      <c r="EO60" s="334"/>
      <c r="EP60" s="334"/>
      <c r="EQ60" s="334"/>
      <c r="ER60" s="334"/>
      <c r="ES60" s="334"/>
      <c r="ET60" s="334"/>
      <c r="EU60" s="334"/>
      <c r="EV60" s="334"/>
      <c r="EW60" s="334"/>
      <c r="EX60" s="334"/>
      <c r="EY60" s="334"/>
      <c r="EZ60" s="334"/>
      <c r="FA60" s="334"/>
      <c r="FB60" s="334"/>
      <c r="FC60" s="334"/>
      <c r="FD60" s="334"/>
      <c r="FE60" s="334"/>
      <c r="FF60" s="334"/>
      <c r="FG60" s="334"/>
      <c r="FH60" s="334"/>
      <c r="FI60" s="334"/>
      <c r="FJ60" s="334"/>
      <c r="FK60" s="334"/>
      <c r="FL60" s="334"/>
      <c r="FM60" s="334"/>
      <c r="FN60" s="334"/>
      <c r="FO60" s="334"/>
      <c r="FP60" s="334"/>
      <c r="FQ60" s="334"/>
      <c r="FR60" s="334"/>
      <c r="FS60" s="334"/>
      <c r="FT60" s="334"/>
      <c r="FU60" s="334"/>
      <c r="FV60" s="334"/>
      <c r="FW60" s="334"/>
      <c r="FX60" s="334"/>
      <c r="FY60" s="334"/>
      <c r="FZ60" s="334"/>
      <c r="GA60" s="334"/>
      <c r="GB60" s="334"/>
      <c r="GC60" s="334"/>
      <c r="GD60" s="334"/>
      <c r="GE60" s="334"/>
      <c r="GF60" s="334"/>
      <c r="GG60" s="334"/>
      <c r="GH60" s="334"/>
      <c r="GI60" s="334"/>
      <c r="GJ60" s="334"/>
      <c r="GK60" s="334"/>
      <c r="GL60" s="334"/>
      <c r="GM60" s="334"/>
      <c r="GN60" s="334"/>
      <c r="GO60" s="334"/>
      <c r="GP60" s="334"/>
      <c r="GQ60" s="334"/>
      <c r="GR60" s="334"/>
      <c r="GS60" s="334"/>
      <c r="GT60" s="334"/>
      <c r="GU60" s="334"/>
      <c r="GV60" s="334"/>
      <c r="GW60" s="334"/>
      <c r="GX60" s="334"/>
      <c r="GY60" s="334"/>
      <c r="GZ60" s="334"/>
      <c r="HA60" s="334"/>
      <c r="HB60" s="334"/>
      <c r="HC60" s="334"/>
      <c r="HD60" s="334"/>
      <c r="HE60" s="334"/>
      <c r="HF60" s="334"/>
      <c r="HG60" s="334"/>
      <c r="HH60" s="334"/>
      <c r="HI60" s="334"/>
      <c r="HJ60" s="334"/>
      <c r="HK60" s="334"/>
      <c r="HL60" s="334"/>
      <c r="HM60" s="334"/>
      <c r="HN60" s="334"/>
      <c r="HO60" s="334"/>
      <c r="HP60" s="334"/>
      <c r="HQ60" s="334"/>
      <c r="HR60" s="334"/>
      <c r="HS60" s="334"/>
      <c r="HT60" s="334"/>
      <c r="HU60" s="334"/>
      <c r="HV60" s="334"/>
      <c r="HW60" s="334"/>
      <c r="HX60" s="334"/>
      <c r="HY60" s="334"/>
      <c r="HZ60" s="334"/>
      <c r="IA60" s="334"/>
      <c r="IB60" s="334"/>
      <c r="IC60" s="334"/>
      <c r="ID60" s="334"/>
      <c r="IE60" s="334"/>
      <c r="IF60" s="334"/>
      <c r="IG60" s="334"/>
      <c r="IH60" s="334"/>
      <c r="II60" s="334"/>
      <c r="IJ60" s="334"/>
      <c r="IK60" s="334"/>
      <c r="IL60" s="334"/>
      <c r="IM60" s="334"/>
      <c r="IN60" s="334"/>
      <c r="IO60" s="334"/>
      <c r="IP60" s="334"/>
      <c r="IQ60" s="334"/>
      <c r="IR60" s="334"/>
      <c r="IS60" s="334"/>
      <c r="IT60" s="334"/>
      <c r="IU60" s="334"/>
    </row>
    <row r="61" spans="1:255" s="305" customFormat="1" ht="14.4" x14ac:dyDescent="0.3"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4"/>
      <c r="BV61" s="334"/>
      <c r="BW61" s="334"/>
      <c r="BX61" s="334"/>
      <c r="BY61" s="334"/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4"/>
      <c r="CL61" s="334"/>
      <c r="CM61" s="334"/>
      <c r="CN61" s="334"/>
      <c r="CO61" s="334"/>
      <c r="CP61" s="334"/>
      <c r="CQ61" s="334"/>
      <c r="CR61" s="334"/>
      <c r="CS61" s="334"/>
      <c r="CT61" s="334"/>
      <c r="CU61" s="334"/>
      <c r="CV61" s="334"/>
      <c r="CW61" s="334"/>
      <c r="CX61" s="334"/>
      <c r="CY61" s="334"/>
      <c r="CZ61" s="334"/>
      <c r="DA61" s="334"/>
      <c r="DB61" s="334"/>
      <c r="DC61" s="334"/>
      <c r="DD61" s="334"/>
      <c r="DE61" s="334"/>
      <c r="DF61" s="334"/>
      <c r="DG61" s="334"/>
      <c r="DH61" s="334"/>
      <c r="DI61" s="334"/>
      <c r="DJ61" s="334"/>
      <c r="DK61" s="334"/>
      <c r="DL61" s="334"/>
      <c r="DM61" s="334"/>
      <c r="DN61" s="334"/>
      <c r="DO61" s="334"/>
      <c r="DP61" s="334"/>
      <c r="DQ61" s="334"/>
      <c r="DR61" s="334"/>
      <c r="DS61" s="334"/>
      <c r="DT61" s="334"/>
      <c r="DU61" s="334"/>
      <c r="DV61" s="334"/>
      <c r="DW61" s="334"/>
      <c r="DX61" s="334"/>
      <c r="DY61" s="334"/>
      <c r="DZ61" s="334"/>
      <c r="EA61" s="334"/>
      <c r="EB61" s="334"/>
      <c r="EC61" s="334"/>
      <c r="ED61" s="334"/>
      <c r="EE61" s="334"/>
      <c r="EF61" s="334"/>
      <c r="EG61" s="334"/>
      <c r="EH61" s="334"/>
      <c r="EI61" s="334"/>
      <c r="EJ61" s="334"/>
      <c r="EK61" s="334"/>
      <c r="EL61" s="334"/>
      <c r="EM61" s="334"/>
      <c r="EN61" s="334"/>
      <c r="EO61" s="334"/>
      <c r="EP61" s="334"/>
      <c r="EQ61" s="334"/>
      <c r="ER61" s="334"/>
      <c r="ES61" s="334"/>
      <c r="ET61" s="334"/>
      <c r="EU61" s="334"/>
      <c r="EV61" s="334"/>
      <c r="EW61" s="334"/>
      <c r="EX61" s="334"/>
      <c r="EY61" s="334"/>
      <c r="EZ61" s="334"/>
      <c r="FA61" s="334"/>
      <c r="FB61" s="334"/>
      <c r="FC61" s="334"/>
      <c r="FD61" s="334"/>
      <c r="FE61" s="334"/>
      <c r="FF61" s="334"/>
      <c r="FG61" s="334"/>
      <c r="FH61" s="334"/>
      <c r="FI61" s="334"/>
      <c r="FJ61" s="334"/>
      <c r="FK61" s="334"/>
      <c r="FL61" s="334"/>
      <c r="FM61" s="334"/>
      <c r="FN61" s="334"/>
      <c r="FO61" s="334"/>
      <c r="FP61" s="334"/>
      <c r="FQ61" s="334"/>
      <c r="FR61" s="334"/>
      <c r="FS61" s="334"/>
      <c r="FT61" s="334"/>
      <c r="FU61" s="334"/>
      <c r="FV61" s="334"/>
      <c r="FW61" s="334"/>
      <c r="FX61" s="334"/>
      <c r="FY61" s="334"/>
      <c r="FZ61" s="334"/>
      <c r="GA61" s="334"/>
      <c r="GB61" s="334"/>
      <c r="GC61" s="334"/>
      <c r="GD61" s="334"/>
      <c r="GE61" s="334"/>
      <c r="GF61" s="334"/>
      <c r="GG61" s="334"/>
      <c r="GH61" s="334"/>
      <c r="GI61" s="334"/>
      <c r="GJ61" s="334"/>
      <c r="GK61" s="334"/>
      <c r="GL61" s="334"/>
      <c r="GM61" s="334"/>
      <c r="GN61" s="334"/>
      <c r="GO61" s="334"/>
      <c r="GP61" s="334"/>
      <c r="GQ61" s="334"/>
      <c r="GR61" s="334"/>
      <c r="GS61" s="334"/>
      <c r="GT61" s="334"/>
      <c r="GU61" s="334"/>
      <c r="GV61" s="334"/>
      <c r="GW61" s="334"/>
      <c r="GX61" s="334"/>
      <c r="GY61" s="334"/>
      <c r="GZ61" s="334"/>
      <c r="HA61" s="334"/>
      <c r="HB61" s="334"/>
      <c r="HC61" s="334"/>
      <c r="HD61" s="334"/>
      <c r="HE61" s="334"/>
      <c r="HF61" s="334"/>
      <c r="HG61" s="334"/>
      <c r="HH61" s="334"/>
      <c r="HI61" s="334"/>
      <c r="HJ61" s="334"/>
      <c r="HK61" s="334"/>
      <c r="HL61" s="334"/>
      <c r="HM61" s="334"/>
      <c r="HN61" s="334"/>
      <c r="HO61" s="334"/>
      <c r="HP61" s="334"/>
      <c r="HQ61" s="334"/>
      <c r="HR61" s="334"/>
      <c r="HS61" s="334"/>
      <c r="HT61" s="334"/>
      <c r="HU61" s="334"/>
      <c r="HV61" s="334"/>
      <c r="HW61" s="334"/>
      <c r="HX61" s="334"/>
      <c r="HY61" s="334"/>
      <c r="HZ61" s="334"/>
      <c r="IA61" s="334"/>
      <c r="IB61" s="334"/>
      <c r="IC61" s="334"/>
      <c r="ID61" s="334"/>
      <c r="IE61" s="334"/>
      <c r="IF61" s="334"/>
      <c r="IG61" s="334"/>
      <c r="IH61" s="334"/>
      <c r="II61" s="334"/>
      <c r="IJ61" s="334"/>
      <c r="IK61" s="334"/>
      <c r="IL61" s="334"/>
      <c r="IM61" s="334"/>
      <c r="IN61" s="334"/>
      <c r="IO61" s="334"/>
      <c r="IP61" s="334"/>
      <c r="IQ61" s="334"/>
      <c r="IR61" s="334"/>
      <c r="IS61" s="334"/>
      <c r="IT61" s="334"/>
      <c r="IU61" s="334"/>
    </row>
    <row r="62" spans="1:255" s="305" customFormat="1" ht="14.4" x14ac:dyDescent="0.3"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334"/>
      <c r="BU62" s="334"/>
      <c r="BV62" s="334"/>
      <c r="BW62" s="334"/>
      <c r="BX62" s="334"/>
      <c r="BY62" s="334"/>
      <c r="BZ62" s="334"/>
      <c r="CA62" s="334"/>
      <c r="CB62" s="334"/>
      <c r="CC62" s="334"/>
      <c r="CD62" s="334"/>
      <c r="CE62" s="334"/>
      <c r="CF62" s="334"/>
      <c r="CG62" s="334"/>
      <c r="CH62" s="334"/>
      <c r="CI62" s="334"/>
      <c r="CJ62" s="334"/>
      <c r="CK62" s="334"/>
      <c r="CL62" s="334"/>
      <c r="CM62" s="334"/>
      <c r="CN62" s="334"/>
      <c r="CO62" s="334"/>
      <c r="CP62" s="334"/>
      <c r="CQ62" s="334"/>
      <c r="CR62" s="334"/>
      <c r="CS62" s="334"/>
      <c r="CT62" s="334"/>
      <c r="CU62" s="334"/>
      <c r="CV62" s="334"/>
      <c r="CW62" s="334"/>
      <c r="CX62" s="334"/>
      <c r="CY62" s="334"/>
      <c r="CZ62" s="334"/>
      <c r="DA62" s="334"/>
      <c r="DB62" s="334"/>
      <c r="DC62" s="334"/>
      <c r="DD62" s="334"/>
      <c r="DE62" s="334"/>
      <c r="DF62" s="334"/>
      <c r="DG62" s="334"/>
      <c r="DH62" s="334"/>
      <c r="DI62" s="334"/>
      <c r="DJ62" s="334"/>
      <c r="DK62" s="334"/>
      <c r="DL62" s="334"/>
      <c r="DM62" s="334"/>
      <c r="DN62" s="334"/>
      <c r="DO62" s="334"/>
      <c r="DP62" s="334"/>
      <c r="DQ62" s="334"/>
      <c r="DR62" s="334"/>
      <c r="DS62" s="334"/>
      <c r="DT62" s="334"/>
      <c r="DU62" s="334"/>
      <c r="DV62" s="334"/>
      <c r="DW62" s="334"/>
      <c r="DX62" s="334"/>
      <c r="DY62" s="334"/>
      <c r="DZ62" s="334"/>
      <c r="EA62" s="334"/>
      <c r="EB62" s="334"/>
      <c r="EC62" s="334"/>
      <c r="ED62" s="334"/>
      <c r="EE62" s="334"/>
      <c r="EF62" s="334"/>
      <c r="EG62" s="334"/>
      <c r="EH62" s="334"/>
      <c r="EI62" s="334"/>
      <c r="EJ62" s="334"/>
      <c r="EK62" s="334"/>
      <c r="EL62" s="334"/>
      <c r="EM62" s="334"/>
      <c r="EN62" s="334"/>
      <c r="EO62" s="334"/>
      <c r="EP62" s="334"/>
      <c r="EQ62" s="334"/>
      <c r="ER62" s="334"/>
      <c r="ES62" s="334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34"/>
      <c r="FE62" s="334"/>
      <c r="FF62" s="334"/>
      <c r="FG62" s="334"/>
      <c r="FH62" s="334"/>
      <c r="FI62" s="334"/>
      <c r="FJ62" s="334"/>
      <c r="FK62" s="334"/>
      <c r="FL62" s="334"/>
      <c r="FM62" s="334"/>
      <c r="FN62" s="334"/>
      <c r="FO62" s="334"/>
      <c r="FP62" s="334"/>
      <c r="FQ62" s="334"/>
      <c r="FR62" s="334"/>
      <c r="FS62" s="334"/>
      <c r="FT62" s="334"/>
      <c r="FU62" s="334"/>
      <c r="FV62" s="334"/>
      <c r="FW62" s="334"/>
      <c r="FX62" s="334"/>
      <c r="FY62" s="334"/>
      <c r="FZ62" s="334"/>
      <c r="GA62" s="334"/>
      <c r="GB62" s="334"/>
      <c r="GC62" s="334"/>
      <c r="GD62" s="334"/>
      <c r="GE62" s="334"/>
      <c r="GF62" s="334"/>
      <c r="GG62" s="334"/>
      <c r="GH62" s="334"/>
      <c r="GI62" s="334"/>
      <c r="GJ62" s="334"/>
      <c r="GK62" s="334"/>
      <c r="GL62" s="334"/>
      <c r="GM62" s="334"/>
      <c r="GN62" s="334"/>
      <c r="GO62" s="334"/>
      <c r="GP62" s="334"/>
      <c r="GQ62" s="334"/>
      <c r="GR62" s="334"/>
      <c r="GS62" s="334"/>
      <c r="GT62" s="334"/>
      <c r="GU62" s="334"/>
      <c r="GV62" s="334"/>
      <c r="GW62" s="334"/>
      <c r="GX62" s="334"/>
      <c r="GY62" s="334"/>
      <c r="GZ62" s="334"/>
      <c r="HA62" s="334"/>
      <c r="HB62" s="334"/>
      <c r="HC62" s="334"/>
      <c r="HD62" s="334"/>
      <c r="HE62" s="334"/>
      <c r="HF62" s="334"/>
      <c r="HG62" s="334"/>
      <c r="HH62" s="334"/>
      <c r="HI62" s="334"/>
      <c r="HJ62" s="334"/>
      <c r="HK62" s="334"/>
      <c r="HL62" s="334"/>
      <c r="HM62" s="334"/>
      <c r="HN62" s="334"/>
      <c r="HO62" s="334"/>
      <c r="HP62" s="334"/>
      <c r="HQ62" s="334"/>
      <c r="HR62" s="334"/>
      <c r="HS62" s="334"/>
      <c r="HT62" s="334"/>
      <c r="HU62" s="334"/>
      <c r="HV62" s="334"/>
      <c r="HW62" s="334"/>
      <c r="HX62" s="334"/>
      <c r="HY62" s="334"/>
      <c r="HZ62" s="334"/>
      <c r="IA62" s="334"/>
      <c r="IB62" s="334"/>
      <c r="IC62" s="334"/>
      <c r="ID62" s="334"/>
      <c r="IE62" s="334"/>
      <c r="IF62" s="334"/>
      <c r="IG62" s="334"/>
      <c r="IH62" s="334"/>
      <c r="II62" s="334"/>
      <c r="IJ62" s="334"/>
      <c r="IK62" s="334"/>
      <c r="IL62" s="334"/>
      <c r="IM62" s="334"/>
      <c r="IN62" s="334"/>
      <c r="IO62" s="334"/>
      <c r="IP62" s="334"/>
      <c r="IQ62" s="334"/>
      <c r="IR62" s="334"/>
      <c r="IS62" s="334"/>
      <c r="IT62" s="334"/>
      <c r="IU62" s="334"/>
    </row>
    <row r="63" spans="1:255" s="305" customFormat="1" ht="14.4" x14ac:dyDescent="0.3"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334"/>
      <c r="BU63" s="334"/>
      <c r="BV63" s="334"/>
      <c r="BW63" s="334"/>
      <c r="BX63" s="334"/>
      <c r="BY63" s="334"/>
      <c r="BZ63" s="334"/>
      <c r="CA63" s="334"/>
      <c r="CB63" s="334"/>
      <c r="CC63" s="334"/>
      <c r="CD63" s="334"/>
      <c r="CE63" s="334"/>
      <c r="CF63" s="334"/>
      <c r="CG63" s="334"/>
      <c r="CH63" s="334"/>
      <c r="CI63" s="334"/>
      <c r="CJ63" s="334"/>
      <c r="CK63" s="334"/>
      <c r="CL63" s="334"/>
      <c r="CM63" s="334"/>
      <c r="CN63" s="334"/>
      <c r="CO63" s="334"/>
      <c r="CP63" s="334"/>
      <c r="CQ63" s="334"/>
      <c r="CR63" s="334"/>
      <c r="CS63" s="334"/>
      <c r="CT63" s="334"/>
      <c r="CU63" s="334"/>
      <c r="CV63" s="334"/>
      <c r="CW63" s="334"/>
      <c r="CX63" s="334"/>
      <c r="CY63" s="334"/>
      <c r="CZ63" s="334"/>
      <c r="DA63" s="334"/>
      <c r="DB63" s="334"/>
      <c r="DC63" s="334"/>
      <c r="DD63" s="334"/>
      <c r="DE63" s="334"/>
      <c r="DF63" s="334"/>
      <c r="DG63" s="334"/>
      <c r="DH63" s="334"/>
      <c r="DI63" s="334"/>
      <c r="DJ63" s="334"/>
      <c r="DK63" s="334"/>
      <c r="DL63" s="334"/>
      <c r="DM63" s="334"/>
      <c r="DN63" s="334"/>
      <c r="DO63" s="334"/>
      <c r="DP63" s="334"/>
      <c r="DQ63" s="334"/>
      <c r="DR63" s="334"/>
      <c r="DS63" s="334"/>
      <c r="DT63" s="334"/>
      <c r="DU63" s="334"/>
      <c r="DV63" s="334"/>
      <c r="DW63" s="334"/>
      <c r="DX63" s="334"/>
      <c r="DY63" s="334"/>
      <c r="DZ63" s="334"/>
      <c r="EA63" s="334"/>
      <c r="EB63" s="334"/>
      <c r="EC63" s="334"/>
      <c r="ED63" s="334"/>
      <c r="EE63" s="334"/>
      <c r="EF63" s="334"/>
      <c r="EG63" s="334"/>
      <c r="EH63" s="334"/>
      <c r="EI63" s="334"/>
      <c r="EJ63" s="334"/>
      <c r="EK63" s="334"/>
      <c r="EL63" s="334"/>
      <c r="EM63" s="334"/>
      <c r="EN63" s="334"/>
      <c r="EO63" s="334"/>
      <c r="EP63" s="334"/>
      <c r="EQ63" s="334"/>
      <c r="ER63" s="334"/>
      <c r="ES63" s="334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34"/>
      <c r="FE63" s="334"/>
      <c r="FF63" s="334"/>
      <c r="FG63" s="334"/>
      <c r="FH63" s="334"/>
      <c r="FI63" s="334"/>
      <c r="FJ63" s="334"/>
      <c r="FK63" s="334"/>
      <c r="FL63" s="334"/>
      <c r="FM63" s="334"/>
      <c r="FN63" s="334"/>
      <c r="FO63" s="334"/>
      <c r="FP63" s="334"/>
      <c r="FQ63" s="334"/>
      <c r="FR63" s="334"/>
      <c r="FS63" s="334"/>
      <c r="FT63" s="334"/>
      <c r="FU63" s="334"/>
      <c r="FV63" s="334"/>
      <c r="FW63" s="334"/>
      <c r="FX63" s="334"/>
      <c r="FY63" s="334"/>
      <c r="FZ63" s="334"/>
      <c r="GA63" s="334"/>
      <c r="GB63" s="334"/>
      <c r="GC63" s="334"/>
      <c r="GD63" s="334"/>
      <c r="GE63" s="334"/>
      <c r="GF63" s="334"/>
      <c r="GG63" s="334"/>
      <c r="GH63" s="334"/>
      <c r="GI63" s="334"/>
      <c r="GJ63" s="334"/>
      <c r="GK63" s="334"/>
      <c r="GL63" s="334"/>
      <c r="GM63" s="334"/>
      <c r="GN63" s="334"/>
      <c r="GO63" s="334"/>
      <c r="GP63" s="334"/>
      <c r="GQ63" s="334"/>
      <c r="GR63" s="334"/>
      <c r="GS63" s="334"/>
      <c r="GT63" s="334"/>
      <c r="GU63" s="334"/>
      <c r="GV63" s="334"/>
      <c r="GW63" s="334"/>
      <c r="GX63" s="334"/>
      <c r="GY63" s="334"/>
      <c r="GZ63" s="334"/>
      <c r="HA63" s="334"/>
      <c r="HB63" s="334"/>
      <c r="HC63" s="334"/>
      <c r="HD63" s="334"/>
      <c r="HE63" s="334"/>
      <c r="HF63" s="334"/>
      <c r="HG63" s="334"/>
      <c r="HH63" s="334"/>
      <c r="HI63" s="334"/>
      <c r="HJ63" s="334"/>
      <c r="HK63" s="334"/>
      <c r="HL63" s="334"/>
      <c r="HM63" s="334"/>
      <c r="HN63" s="334"/>
      <c r="HO63" s="334"/>
      <c r="HP63" s="334"/>
      <c r="HQ63" s="334"/>
      <c r="HR63" s="334"/>
      <c r="HS63" s="334"/>
      <c r="HT63" s="334"/>
      <c r="HU63" s="334"/>
      <c r="HV63" s="334"/>
      <c r="HW63" s="334"/>
      <c r="HX63" s="334"/>
      <c r="HY63" s="334"/>
      <c r="HZ63" s="334"/>
      <c r="IA63" s="334"/>
      <c r="IB63" s="334"/>
      <c r="IC63" s="334"/>
      <c r="ID63" s="334"/>
      <c r="IE63" s="334"/>
      <c r="IF63" s="334"/>
      <c r="IG63" s="334"/>
      <c r="IH63" s="334"/>
      <c r="II63" s="334"/>
      <c r="IJ63" s="334"/>
      <c r="IK63" s="334"/>
      <c r="IL63" s="334"/>
      <c r="IM63" s="334"/>
      <c r="IN63" s="334"/>
      <c r="IO63" s="334"/>
      <c r="IP63" s="334"/>
      <c r="IQ63" s="334"/>
      <c r="IR63" s="334"/>
      <c r="IS63" s="334"/>
      <c r="IT63" s="334"/>
      <c r="IU63" s="334"/>
    </row>
    <row r="64" spans="1:255" s="305" customFormat="1" ht="14.4" x14ac:dyDescent="0.3"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34"/>
      <c r="CE64" s="334"/>
      <c r="CF64" s="334"/>
      <c r="CG64" s="334"/>
      <c r="CH64" s="334"/>
      <c r="CI64" s="334"/>
      <c r="CJ64" s="334"/>
      <c r="CK64" s="334"/>
      <c r="CL64" s="334"/>
      <c r="CM64" s="334"/>
      <c r="CN64" s="334"/>
      <c r="CO64" s="334"/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334"/>
      <c r="DE64" s="334"/>
      <c r="DF64" s="334"/>
      <c r="DG64" s="334"/>
      <c r="DH64" s="334"/>
      <c r="DI64" s="334"/>
      <c r="DJ64" s="334"/>
      <c r="DK64" s="334"/>
      <c r="DL64" s="334"/>
      <c r="DM64" s="334"/>
      <c r="DN64" s="334"/>
      <c r="DO64" s="334"/>
      <c r="DP64" s="334"/>
      <c r="DQ64" s="334"/>
      <c r="DR64" s="334"/>
      <c r="DS64" s="334"/>
      <c r="DT64" s="334"/>
      <c r="DU64" s="334"/>
      <c r="DV64" s="334"/>
      <c r="DW64" s="334"/>
      <c r="DX64" s="334"/>
      <c r="DY64" s="334"/>
      <c r="DZ64" s="334"/>
      <c r="EA64" s="334"/>
      <c r="EB64" s="334"/>
      <c r="EC64" s="334"/>
      <c r="ED64" s="334"/>
      <c r="EE64" s="334"/>
      <c r="EF64" s="334"/>
      <c r="EG64" s="334"/>
      <c r="EH64" s="334"/>
      <c r="EI64" s="334"/>
      <c r="EJ64" s="334"/>
      <c r="EK64" s="334"/>
      <c r="EL64" s="334"/>
      <c r="EM64" s="334"/>
      <c r="EN64" s="334"/>
      <c r="EO64" s="334"/>
      <c r="EP64" s="334"/>
      <c r="EQ64" s="334"/>
      <c r="ER64" s="334"/>
      <c r="ES64" s="334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34"/>
      <c r="FE64" s="334"/>
      <c r="FF64" s="334"/>
      <c r="FG64" s="334"/>
      <c r="FH64" s="334"/>
      <c r="FI64" s="334"/>
      <c r="FJ64" s="334"/>
      <c r="FK64" s="334"/>
      <c r="FL64" s="334"/>
      <c r="FM64" s="334"/>
      <c r="FN64" s="334"/>
      <c r="FO64" s="334"/>
      <c r="FP64" s="334"/>
      <c r="FQ64" s="334"/>
      <c r="FR64" s="334"/>
      <c r="FS64" s="334"/>
      <c r="FT64" s="334"/>
      <c r="FU64" s="334"/>
      <c r="FV64" s="334"/>
      <c r="FW64" s="334"/>
      <c r="FX64" s="334"/>
      <c r="FY64" s="334"/>
      <c r="FZ64" s="334"/>
      <c r="GA64" s="334"/>
      <c r="GB64" s="334"/>
      <c r="GC64" s="334"/>
      <c r="GD64" s="334"/>
      <c r="GE64" s="334"/>
      <c r="GF64" s="334"/>
      <c r="GG64" s="334"/>
      <c r="GH64" s="334"/>
      <c r="GI64" s="334"/>
      <c r="GJ64" s="334"/>
      <c r="GK64" s="334"/>
      <c r="GL64" s="334"/>
      <c r="GM64" s="334"/>
      <c r="GN64" s="334"/>
      <c r="GO64" s="334"/>
      <c r="GP64" s="334"/>
      <c r="GQ64" s="334"/>
      <c r="GR64" s="334"/>
      <c r="GS64" s="334"/>
      <c r="GT64" s="334"/>
      <c r="GU64" s="334"/>
      <c r="GV64" s="334"/>
      <c r="GW64" s="334"/>
      <c r="GX64" s="334"/>
      <c r="GY64" s="334"/>
      <c r="GZ64" s="334"/>
      <c r="HA64" s="334"/>
      <c r="HB64" s="334"/>
      <c r="HC64" s="334"/>
      <c r="HD64" s="334"/>
      <c r="HE64" s="334"/>
      <c r="HF64" s="334"/>
      <c r="HG64" s="334"/>
      <c r="HH64" s="334"/>
      <c r="HI64" s="334"/>
      <c r="HJ64" s="334"/>
      <c r="HK64" s="334"/>
      <c r="HL64" s="334"/>
      <c r="HM64" s="334"/>
      <c r="HN64" s="334"/>
      <c r="HO64" s="334"/>
      <c r="HP64" s="334"/>
      <c r="HQ64" s="334"/>
      <c r="HR64" s="334"/>
      <c r="HS64" s="334"/>
      <c r="HT64" s="334"/>
      <c r="HU64" s="334"/>
      <c r="HV64" s="334"/>
      <c r="HW64" s="334"/>
      <c r="HX64" s="334"/>
      <c r="HY64" s="334"/>
      <c r="HZ64" s="334"/>
      <c r="IA64" s="334"/>
      <c r="IB64" s="334"/>
      <c r="IC64" s="334"/>
      <c r="ID64" s="334"/>
      <c r="IE64" s="334"/>
      <c r="IF64" s="334"/>
      <c r="IG64" s="334"/>
      <c r="IH64" s="334"/>
      <c r="II64" s="334"/>
      <c r="IJ64" s="334"/>
      <c r="IK64" s="334"/>
      <c r="IL64" s="334"/>
      <c r="IM64" s="334"/>
      <c r="IN64" s="334"/>
      <c r="IO64" s="334"/>
      <c r="IP64" s="334"/>
      <c r="IQ64" s="334"/>
      <c r="IR64" s="334"/>
      <c r="IS64" s="334"/>
      <c r="IT64" s="334"/>
      <c r="IU64" s="334"/>
    </row>
    <row r="65" spans="2:255" s="305" customFormat="1" ht="14.4" x14ac:dyDescent="0.3"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334"/>
      <c r="BU65" s="334"/>
      <c r="BV65" s="334"/>
      <c r="BW65" s="334"/>
      <c r="BX65" s="334"/>
      <c r="BY65" s="334"/>
      <c r="BZ65" s="334"/>
      <c r="CA65" s="334"/>
      <c r="CB65" s="334"/>
      <c r="CC65" s="334"/>
      <c r="CD65" s="334"/>
      <c r="CE65" s="334"/>
      <c r="CF65" s="334"/>
      <c r="CG65" s="334"/>
      <c r="CH65" s="334"/>
      <c r="CI65" s="334"/>
      <c r="CJ65" s="334"/>
      <c r="CK65" s="334"/>
      <c r="CL65" s="334"/>
      <c r="CM65" s="334"/>
      <c r="CN65" s="334"/>
      <c r="CO65" s="334"/>
      <c r="CP65" s="334"/>
      <c r="CQ65" s="334"/>
      <c r="CR65" s="334"/>
      <c r="CS65" s="334"/>
      <c r="CT65" s="334"/>
      <c r="CU65" s="334"/>
      <c r="CV65" s="334"/>
      <c r="CW65" s="334"/>
      <c r="CX65" s="334"/>
      <c r="CY65" s="334"/>
      <c r="CZ65" s="334"/>
      <c r="DA65" s="334"/>
      <c r="DB65" s="334"/>
      <c r="DC65" s="334"/>
      <c r="DD65" s="334"/>
      <c r="DE65" s="334"/>
      <c r="DF65" s="334"/>
      <c r="DG65" s="334"/>
      <c r="DH65" s="334"/>
      <c r="DI65" s="334"/>
      <c r="DJ65" s="334"/>
      <c r="DK65" s="334"/>
      <c r="DL65" s="334"/>
      <c r="DM65" s="334"/>
      <c r="DN65" s="334"/>
      <c r="DO65" s="334"/>
      <c r="DP65" s="334"/>
      <c r="DQ65" s="334"/>
      <c r="DR65" s="334"/>
      <c r="DS65" s="334"/>
      <c r="DT65" s="334"/>
      <c r="DU65" s="334"/>
      <c r="DV65" s="334"/>
      <c r="DW65" s="334"/>
      <c r="DX65" s="334"/>
      <c r="DY65" s="334"/>
      <c r="DZ65" s="334"/>
      <c r="EA65" s="334"/>
      <c r="EB65" s="334"/>
      <c r="EC65" s="334"/>
      <c r="ED65" s="334"/>
      <c r="EE65" s="334"/>
      <c r="EF65" s="334"/>
      <c r="EG65" s="334"/>
      <c r="EH65" s="334"/>
      <c r="EI65" s="334"/>
      <c r="EJ65" s="334"/>
      <c r="EK65" s="334"/>
      <c r="EL65" s="334"/>
      <c r="EM65" s="334"/>
      <c r="EN65" s="334"/>
      <c r="EO65" s="334"/>
      <c r="EP65" s="334"/>
      <c r="EQ65" s="334"/>
      <c r="ER65" s="334"/>
      <c r="ES65" s="334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34"/>
      <c r="FE65" s="334"/>
      <c r="FF65" s="334"/>
      <c r="FG65" s="334"/>
      <c r="FH65" s="334"/>
      <c r="FI65" s="334"/>
      <c r="FJ65" s="334"/>
      <c r="FK65" s="334"/>
      <c r="FL65" s="334"/>
      <c r="FM65" s="334"/>
      <c r="FN65" s="334"/>
      <c r="FO65" s="334"/>
      <c r="FP65" s="334"/>
      <c r="FQ65" s="334"/>
      <c r="FR65" s="334"/>
      <c r="FS65" s="334"/>
      <c r="FT65" s="334"/>
      <c r="FU65" s="334"/>
      <c r="FV65" s="334"/>
      <c r="FW65" s="334"/>
      <c r="FX65" s="334"/>
      <c r="FY65" s="334"/>
      <c r="FZ65" s="334"/>
      <c r="GA65" s="334"/>
      <c r="GB65" s="334"/>
      <c r="GC65" s="334"/>
      <c r="GD65" s="334"/>
      <c r="GE65" s="334"/>
      <c r="GF65" s="334"/>
      <c r="GG65" s="334"/>
      <c r="GH65" s="334"/>
      <c r="GI65" s="334"/>
      <c r="GJ65" s="334"/>
      <c r="GK65" s="334"/>
      <c r="GL65" s="334"/>
      <c r="GM65" s="334"/>
      <c r="GN65" s="334"/>
      <c r="GO65" s="334"/>
      <c r="GP65" s="334"/>
      <c r="GQ65" s="334"/>
      <c r="GR65" s="334"/>
      <c r="GS65" s="334"/>
      <c r="GT65" s="334"/>
      <c r="GU65" s="334"/>
      <c r="GV65" s="334"/>
      <c r="GW65" s="334"/>
      <c r="GX65" s="334"/>
      <c r="GY65" s="334"/>
      <c r="GZ65" s="334"/>
      <c r="HA65" s="334"/>
      <c r="HB65" s="334"/>
      <c r="HC65" s="334"/>
      <c r="HD65" s="334"/>
      <c r="HE65" s="334"/>
      <c r="HF65" s="334"/>
      <c r="HG65" s="334"/>
      <c r="HH65" s="334"/>
      <c r="HI65" s="334"/>
      <c r="HJ65" s="334"/>
      <c r="HK65" s="334"/>
      <c r="HL65" s="334"/>
      <c r="HM65" s="334"/>
      <c r="HN65" s="334"/>
      <c r="HO65" s="334"/>
      <c r="HP65" s="334"/>
      <c r="HQ65" s="334"/>
      <c r="HR65" s="334"/>
      <c r="HS65" s="334"/>
      <c r="HT65" s="334"/>
      <c r="HU65" s="334"/>
      <c r="HV65" s="334"/>
      <c r="HW65" s="334"/>
      <c r="HX65" s="334"/>
      <c r="HY65" s="334"/>
      <c r="HZ65" s="334"/>
      <c r="IA65" s="334"/>
      <c r="IB65" s="334"/>
      <c r="IC65" s="334"/>
      <c r="ID65" s="334"/>
      <c r="IE65" s="334"/>
      <c r="IF65" s="334"/>
      <c r="IG65" s="334"/>
      <c r="IH65" s="334"/>
      <c r="II65" s="334"/>
      <c r="IJ65" s="334"/>
      <c r="IK65" s="334"/>
      <c r="IL65" s="334"/>
      <c r="IM65" s="334"/>
      <c r="IN65" s="334"/>
      <c r="IO65" s="334"/>
      <c r="IP65" s="334"/>
      <c r="IQ65" s="334"/>
      <c r="IR65" s="334"/>
      <c r="IS65" s="334"/>
      <c r="IT65" s="334"/>
      <c r="IU65" s="334"/>
    </row>
    <row r="66" spans="2:255" s="305" customFormat="1" ht="14.4" x14ac:dyDescent="0.3"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4"/>
      <c r="CA66" s="334"/>
      <c r="CB66" s="334"/>
      <c r="CC66" s="334"/>
      <c r="CD66" s="334"/>
      <c r="CE66" s="334"/>
      <c r="CF66" s="334"/>
      <c r="CG66" s="334"/>
      <c r="CH66" s="334"/>
      <c r="CI66" s="334"/>
      <c r="CJ66" s="334"/>
      <c r="CK66" s="334"/>
      <c r="CL66" s="334"/>
      <c r="CM66" s="334"/>
      <c r="CN66" s="334"/>
      <c r="CO66" s="334"/>
      <c r="CP66" s="334"/>
      <c r="CQ66" s="334"/>
      <c r="CR66" s="334"/>
      <c r="CS66" s="334"/>
      <c r="CT66" s="334"/>
      <c r="CU66" s="334"/>
      <c r="CV66" s="334"/>
      <c r="CW66" s="334"/>
      <c r="CX66" s="334"/>
      <c r="CY66" s="334"/>
      <c r="CZ66" s="334"/>
      <c r="DA66" s="334"/>
      <c r="DB66" s="334"/>
      <c r="DC66" s="334"/>
      <c r="DD66" s="334"/>
      <c r="DE66" s="334"/>
      <c r="DF66" s="334"/>
      <c r="DG66" s="334"/>
      <c r="DH66" s="334"/>
      <c r="DI66" s="334"/>
      <c r="DJ66" s="334"/>
      <c r="DK66" s="334"/>
      <c r="DL66" s="334"/>
      <c r="DM66" s="334"/>
      <c r="DN66" s="334"/>
      <c r="DO66" s="334"/>
      <c r="DP66" s="334"/>
      <c r="DQ66" s="334"/>
      <c r="DR66" s="334"/>
      <c r="DS66" s="334"/>
      <c r="DT66" s="334"/>
      <c r="DU66" s="334"/>
      <c r="DV66" s="334"/>
      <c r="DW66" s="334"/>
      <c r="DX66" s="334"/>
      <c r="DY66" s="334"/>
      <c r="DZ66" s="334"/>
      <c r="EA66" s="334"/>
      <c r="EB66" s="334"/>
      <c r="EC66" s="334"/>
      <c r="ED66" s="334"/>
      <c r="EE66" s="334"/>
      <c r="EF66" s="334"/>
      <c r="EG66" s="334"/>
      <c r="EH66" s="334"/>
      <c r="EI66" s="334"/>
      <c r="EJ66" s="334"/>
      <c r="EK66" s="334"/>
      <c r="EL66" s="334"/>
      <c r="EM66" s="334"/>
      <c r="EN66" s="334"/>
      <c r="EO66" s="334"/>
      <c r="EP66" s="334"/>
      <c r="EQ66" s="334"/>
      <c r="ER66" s="334"/>
      <c r="ES66" s="334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34"/>
      <c r="FE66" s="334"/>
      <c r="FF66" s="334"/>
      <c r="FG66" s="334"/>
      <c r="FH66" s="334"/>
      <c r="FI66" s="334"/>
      <c r="FJ66" s="334"/>
      <c r="FK66" s="334"/>
      <c r="FL66" s="334"/>
      <c r="FM66" s="334"/>
      <c r="FN66" s="334"/>
      <c r="FO66" s="334"/>
      <c r="FP66" s="334"/>
      <c r="FQ66" s="334"/>
      <c r="FR66" s="334"/>
      <c r="FS66" s="334"/>
      <c r="FT66" s="334"/>
      <c r="FU66" s="334"/>
      <c r="FV66" s="334"/>
      <c r="FW66" s="334"/>
      <c r="FX66" s="334"/>
      <c r="FY66" s="334"/>
      <c r="FZ66" s="334"/>
      <c r="GA66" s="334"/>
      <c r="GB66" s="334"/>
      <c r="GC66" s="334"/>
      <c r="GD66" s="334"/>
      <c r="GE66" s="334"/>
      <c r="GF66" s="334"/>
      <c r="GG66" s="334"/>
      <c r="GH66" s="334"/>
      <c r="GI66" s="334"/>
      <c r="GJ66" s="334"/>
      <c r="GK66" s="334"/>
      <c r="GL66" s="334"/>
      <c r="GM66" s="334"/>
      <c r="GN66" s="334"/>
      <c r="GO66" s="334"/>
      <c r="GP66" s="334"/>
      <c r="GQ66" s="334"/>
      <c r="GR66" s="334"/>
      <c r="GS66" s="334"/>
      <c r="GT66" s="334"/>
      <c r="GU66" s="334"/>
      <c r="GV66" s="334"/>
      <c r="GW66" s="334"/>
      <c r="GX66" s="334"/>
      <c r="GY66" s="334"/>
      <c r="GZ66" s="334"/>
      <c r="HA66" s="334"/>
      <c r="HB66" s="334"/>
      <c r="HC66" s="334"/>
      <c r="HD66" s="334"/>
      <c r="HE66" s="334"/>
      <c r="HF66" s="334"/>
      <c r="HG66" s="334"/>
      <c r="HH66" s="334"/>
      <c r="HI66" s="334"/>
      <c r="HJ66" s="334"/>
      <c r="HK66" s="334"/>
      <c r="HL66" s="334"/>
      <c r="HM66" s="334"/>
      <c r="HN66" s="334"/>
      <c r="HO66" s="334"/>
      <c r="HP66" s="334"/>
      <c r="HQ66" s="334"/>
      <c r="HR66" s="334"/>
      <c r="HS66" s="334"/>
      <c r="HT66" s="334"/>
      <c r="HU66" s="334"/>
      <c r="HV66" s="334"/>
      <c r="HW66" s="334"/>
      <c r="HX66" s="334"/>
      <c r="HY66" s="334"/>
      <c r="HZ66" s="334"/>
      <c r="IA66" s="334"/>
      <c r="IB66" s="334"/>
      <c r="IC66" s="334"/>
      <c r="ID66" s="334"/>
      <c r="IE66" s="334"/>
      <c r="IF66" s="334"/>
      <c r="IG66" s="334"/>
      <c r="IH66" s="334"/>
      <c r="II66" s="334"/>
      <c r="IJ66" s="334"/>
      <c r="IK66" s="334"/>
      <c r="IL66" s="334"/>
      <c r="IM66" s="334"/>
      <c r="IN66" s="334"/>
      <c r="IO66" s="334"/>
      <c r="IP66" s="334"/>
      <c r="IQ66" s="334"/>
      <c r="IR66" s="334"/>
      <c r="IS66" s="334"/>
      <c r="IT66" s="334"/>
      <c r="IU66" s="334"/>
    </row>
    <row r="67" spans="2:255" s="305" customFormat="1" ht="14.4" x14ac:dyDescent="0.3"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334"/>
      <c r="BU67" s="334"/>
      <c r="BV67" s="334"/>
      <c r="BW67" s="334"/>
      <c r="BX67" s="334"/>
      <c r="BY67" s="334"/>
      <c r="BZ67" s="334"/>
      <c r="CA67" s="334"/>
      <c r="CB67" s="334"/>
      <c r="CC67" s="334"/>
      <c r="CD67" s="334"/>
      <c r="CE67" s="334"/>
      <c r="CF67" s="334"/>
      <c r="CG67" s="334"/>
      <c r="CH67" s="334"/>
      <c r="CI67" s="334"/>
      <c r="CJ67" s="334"/>
      <c r="CK67" s="334"/>
      <c r="CL67" s="334"/>
      <c r="CM67" s="334"/>
      <c r="CN67" s="334"/>
      <c r="CO67" s="334"/>
      <c r="CP67" s="334"/>
      <c r="CQ67" s="334"/>
      <c r="CR67" s="334"/>
      <c r="CS67" s="334"/>
      <c r="CT67" s="334"/>
      <c r="CU67" s="334"/>
      <c r="CV67" s="334"/>
      <c r="CW67" s="334"/>
      <c r="CX67" s="334"/>
      <c r="CY67" s="334"/>
      <c r="CZ67" s="334"/>
      <c r="DA67" s="334"/>
      <c r="DB67" s="334"/>
      <c r="DC67" s="334"/>
      <c r="DD67" s="334"/>
      <c r="DE67" s="334"/>
      <c r="DF67" s="334"/>
      <c r="DG67" s="334"/>
      <c r="DH67" s="334"/>
      <c r="DI67" s="334"/>
      <c r="DJ67" s="334"/>
      <c r="DK67" s="334"/>
      <c r="DL67" s="334"/>
      <c r="DM67" s="334"/>
      <c r="DN67" s="334"/>
      <c r="DO67" s="334"/>
      <c r="DP67" s="334"/>
      <c r="DQ67" s="334"/>
      <c r="DR67" s="334"/>
      <c r="DS67" s="334"/>
      <c r="DT67" s="334"/>
      <c r="DU67" s="334"/>
      <c r="DV67" s="334"/>
      <c r="DW67" s="334"/>
      <c r="DX67" s="334"/>
      <c r="DY67" s="334"/>
      <c r="DZ67" s="334"/>
      <c r="EA67" s="334"/>
      <c r="EB67" s="334"/>
      <c r="EC67" s="334"/>
      <c r="ED67" s="334"/>
      <c r="EE67" s="334"/>
      <c r="EF67" s="334"/>
      <c r="EG67" s="334"/>
      <c r="EH67" s="334"/>
      <c r="EI67" s="334"/>
      <c r="EJ67" s="334"/>
      <c r="EK67" s="334"/>
      <c r="EL67" s="334"/>
      <c r="EM67" s="334"/>
      <c r="EN67" s="334"/>
      <c r="EO67" s="334"/>
      <c r="EP67" s="334"/>
      <c r="EQ67" s="334"/>
      <c r="ER67" s="334"/>
      <c r="ES67" s="334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34"/>
      <c r="FE67" s="334"/>
      <c r="FF67" s="334"/>
      <c r="FG67" s="334"/>
      <c r="FH67" s="334"/>
      <c r="FI67" s="334"/>
      <c r="FJ67" s="334"/>
      <c r="FK67" s="334"/>
      <c r="FL67" s="334"/>
      <c r="FM67" s="334"/>
      <c r="FN67" s="334"/>
      <c r="FO67" s="334"/>
      <c r="FP67" s="334"/>
      <c r="FQ67" s="334"/>
      <c r="FR67" s="334"/>
      <c r="FS67" s="334"/>
      <c r="FT67" s="334"/>
      <c r="FU67" s="334"/>
      <c r="FV67" s="334"/>
      <c r="FW67" s="334"/>
      <c r="FX67" s="334"/>
      <c r="FY67" s="334"/>
      <c r="FZ67" s="334"/>
      <c r="GA67" s="334"/>
      <c r="GB67" s="334"/>
      <c r="GC67" s="334"/>
      <c r="GD67" s="334"/>
      <c r="GE67" s="334"/>
      <c r="GF67" s="334"/>
      <c r="GG67" s="334"/>
      <c r="GH67" s="334"/>
      <c r="GI67" s="334"/>
      <c r="GJ67" s="334"/>
      <c r="GK67" s="334"/>
      <c r="GL67" s="334"/>
      <c r="GM67" s="334"/>
      <c r="GN67" s="334"/>
      <c r="GO67" s="334"/>
      <c r="GP67" s="334"/>
      <c r="GQ67" s="334"/>
      <c r="GR67" s="334"/>
      <c r="GS67" s="334"/>
      <c r="GT67" s="334"/>
      <c r="GU67" s="334"/>
      <c r="GV67" s="334"/>
      <c r="GW67" s="334"/>
      <c r="GX67" s="334"/>
      <c r="GY67" s="334"/>
      <c r="GZ67" s="334"/>
      <c r="HA67" s="334"/>
      <c r="HB67" s="334"/>
      <c r="HC67" s="334"/>
      <c r="HD67" s="334"/>
      <c r="HE67" s="334"/>
      <c r="HF67" s="334"/>
      <c r="HG67" s="334"/>
      <c r="HH67" s="334"/>
      <c r="HI67" s="334"/>
      <c r="HJ67" s="334"/>
      <c r="HK67" s="334"/>
      <c r="HL67" s="334"/>
      <c r="HM67" s="334"/>
      <c r="HN67" s="334"/>
      <c r="HO67" s="334"/>
      <c r="HP67" s="334"/>
      <c r="HQ67" s="334"/>
      <c r="HR67" s="334"/>
      <c r="HS67" s="334"/>
      <c r="HT67" s="334"/>
      <c r="HU67" s="334"/>
      <c r="HV67" s="334"/>
      <c r="HW67" s="334"/>
      <c r="HX67" s="334"/>
      <c r="HY67" s="334"/>
      <c r="HZ67" s="334"/>
      <c r="IA67" s="334"/>
      <c r="IB67" s="334"/>
      <c r="IC67" s="334"/>
      <c r="ID67" s="334"/>
      <c r="IE67" s="334"/>
      <c r="IF67" s="334"/>
      <c r="IG67" s="334"/>
      <c r="IH67" s="334"/>
      <c r="II67" s="334"/>
      <c r="IJ67" s="334"/>
      <c r="IK67" s="334"/>
      <c r="IL67" s="334"/>
      <c r="IM67" s="334"/>
      <c r="IN67" s="334"/>
      <c r="IO67" s="334"/>
      <c r="IP67" s="334"/>
      <c r="IQ67" s="334"/>
      <c r="IR67" s="334"/>
      <c r="IS67" s="334"/>
      <c r="IT67" s="334"/>
      <c r="IU67" s="334"/>
    </row>
    <row r="68" spans="2:255" s="305" customFormat="1" ht="14.4" x14ac:dyDescent="0.3"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334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334"/>
      <c r="BU68" s="334"/>
      <c r="BV68" s="334"/>
      <c r="BW68" s="334"/>
      <c r="BX68" s="334"/>
      <c r="BY68" s="334"/>
      <c r="BZ68" s="334"/>
      <c r="CA68" s="334"/>
      <c r="CB68" s="334"/>
      <c r="CC68" s="334"/>
      <c r="CD68" s="334"/>
      <c r="CE68" s="334"/>
      <c r="CF68" s="334"/>
      <c r="CG68" s="334"/>
      <c r="CH68" s="334"/>
      <c r="CI68" s="334"/>
      <c r="CJ68" s="334"/>
      <c r="CK68" s="334"/>
      <c r="CL68" s="334"/>
      <c r="CM68" s="334"/>
      <c r="CN68" s="334"/>
      <c r="CO68" s="334"/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334"/>
      <c r="DE68" s="334"/>
      <c r="DF68" s="334"/>
      <c r="DG68" s="334"/>
      <c r="DH68" s="334"/>
      <c r="DI68" s="334"/>
      <c r="DJ68" s="334"/>
      <c r="DK68" s="334"/>
      <c r="DL68" s="334"/>
      <c r="DM68" s="334"/>
      <c r="DN68" s="334"/>
      <c r="DO68" s="334"/>
      <c r="DP68" s="334"/>
      <c r="DQ68" s="334"/>
      <c r="DR68" s="334"/>
      <c r="DS68" s="334"/>
      <c r="DT68" s="334"/>
      <c r="DU68" s="334"/>
      <c r="DV68" s="334"/>
      <c r="DW68" s="334"/>
      <c r="DX68" s="334"/>
      <c r="DY68" s="334"/>
      <c r="DZ68" s="334"/>
      <c r="EA68" s="334"/>
      <c r="EB68" s="334"/>
      <c r="EC68" s="334"/>
      <c r="ED68" s="334"/>
      <c r="EE68" s="334"/>
      <c r="EF68" s="334"/>
      <c r="EG68" s="334"/>
      <c r="EH68" s="334"/>
      <c r="EI68" s="334"/>
      <c r="EJ68" s="334"/>
      <c r="EK68" s="334"/>
      <c r="EL68" s="334"/>
      <c r="EM68" s="334"/>
      <c r="EN68" s="334"/>
      <c r="EO68" s="334"/>
      <c r="EP68" s="334"/>
      <c r="EQ68" s="334"/>
      <c r="ER68" s="334"/>
      <c r="ES68" s="334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34"/>
      <c r="FE68" s="334"/>
      <c r="FF68" s="334"/>
      <c r="FG68" s="334"/>
      <c r="FH68" s="334"/>
      <c r="FI68" s="334"/>
      <c r="FJ68" s="334"/>
      <c r="FK68" s="334"/>
      <c r="FL68" s="334"/>
      <c r="FM68" s="334"/>
      <c r="FN68" s="334"/>
      <c r="FO68" s="334"/>
      <c r="FP68" s="334"/>
      <c r="FQ68" s="334"/>
      <c r="FR68" s="334"/>
      <c r="FS68" s="334"/>
      <c r="FT68" s="334"/>
      <c r="FU68" s="334"/>
      <c r="FV68" s="334"/>
      <c r="FW68" s="334"/>
      <c r="FX68" s="334"/>
      <c r="FY68" s="334"/>
      <c r="FZ68" s="334"/>
      <c r="GA68" s="334"/>
      <c r="GB68" s="334"/>
      <c r="GC68" s="334"/>
      <c r="GD68" s="334"/>
      <c r="GE68" s="334"/>
      <c r="GF68" s="334"/>
      <c r="GG68" s="334"/>
      <c r="GH68" s="334"/>
      <c r="GI68" s="334"/>
      <c r="GJ68" s="334"/>
      <c r="GK68" s="334"/>
      <c r="GL68" s="334"/>
      <c r="GM68" s="334"/>
      <c r="GN68" s="334"/>
      <c r="GO68" s="334"/>
      <c r="GP68" s="334"/>
      <c r="GQ68" s="334"/>
      <c r="GR68" s="334"/>
      <c r="GS68" s="334"/>
      <c r="GT68" s="334"/>
      <c r="GU68" s="334"/>
      <c r="GV68" s="334"/>
      <c r="GW68" s="334"/>
      <c r="GX68" s="334"/>
      <c r="GY68" s="334"/>
      <c r="GZ68" s="334"/>
      <c r="HA68" s="334"/>
      <c r="HB68" s="334"/>
      <c r="HC68" s="334"/>
      <c r="HD68" s="334"/>
      <c r="HE68" s="334"/>
      <c r="HF68" s="334"/>
      <c r="HG68" s="334"/>
      <c r="HH68" s="334"/>
      <c r="HI68" s="334"/>
      <c r="HJ68" s="334"/>
      <c r="HK68" s="334"/>
      <c r="HL68" s="334"/>
      <c r="HM68" s="334"/>
      <c r="HN68" s="334"/>
      <c r="HO68" s="334"/>
      <c r="HP68" s="334"/>
      <c r="HQ68" s="334"/>
      <c r="HR68" s="334"/>
      <c r="HS68" s="334"/>
      <c r="HT68" s="334"/>
      <c r="HU68" s="334"/>
      <c r="HV68" s="334"/>
      <c r="HW68" s="334"/>
      <c r="HX68" s="334"/>
      <c r="HY68" s="334"/>
      <c r="HZ68" s="334"/>
      <c r="IA68" s="334"/>
      <c r="IB68" s="334"/>
      <c r="IC68" s="334"/>
      <c r="ID68" s="334"/>
      <c r="IE68" s="334"/>
      <c r="IF68" s="334"/>
      <c r="IG68" s="334"/>
      <c r="IH68" s="334"/>
      <c r="II68" s="334"/>
      <c r="IJ68" s="334"/>
      <c r="IK68" s="334"/>
      <c r="IL68" s="334"/>
      <c r="IM68" s="334"/>
      <c r="IN68" s="334"/>
      <c r="IO68" s="334"/>
      <c r="IP68" s="334"/>
      <c r="IQ68" s="334"/>
      <c r="IR68" s="334"/>
      <c r="IS68" s="334"/>
      <c r="IT68" s="334"/>
      <c r="IU68" s="334"/>
    </row>
    <row r="69" spans="2:255" s="334" customFormat="1" ht="14.4" x14ac:dyDescent="0.3"/>
    <row r="70" spans="2:255" s="334" customFormat="1" x14ac:dyDescent="0.3">
      <c r="B70" s="336"/>
      <c r="C70" s="337"/>
    </row>
    <row r="71" spans="2:255" s="334" customFormat="1" x14ac:dyDescent="0.3">
      <c r="B71" s="336"/>
      <c r="C71" s="337"/>
    </row>
    <row r="72" spans="2:255" s="334" customFormat="1" x14ac:dyDescent="0.3">
      <c r="B72" s="336"/>
      <c r="C72" s="337"/>
    </row>
    <row r="73" spans="2:255" s="334" customFormat="1" x14ac:dyDescent="0.3">
      <c r="B73" s="336"/>
      <c r="C73" s="337"/>
    </row>
    <row r="74" spans="2:255" s="334" customFormat="1" x14ac:dyDescent="0.3">
      <c r="B74" s="336"/>
      <c r="C74" s="337"/>
    </row>
    <row r="75" spans="2:255" s="334" customFormat="1" x14ac:dyDescent="0.3">
      <c r="B75" s="336"/>
      <c r="C75" s="337"/>
    </row>
    <row r="76" spans="2:255" s="334" customFormat="1" x14ac:dyDescent="0.3">
      <c r="B76" s="336"/>
      <c r="C76" s="337"/>
    </row>
    <row r="77" spans="2:255" s="334" customFormat="1" x14ac:dyDescent="0.3">
      <c r="B77" s="336"/>
      <c r="C77" s="337"/>
    </row>
  </sheetData>
  <sheetProtection algorithmName="SHA-512" hashValue="luLJrVBZprR+VpzQ8ksLNa+wpqlvJ46atZKs/zrz4b9Hc1rcPe/nHp8V/cnv2kDRcmDI6UBA9HkmNqsFhfQmBQ==" saltValue="zkwHnrzAZaKHQDODfXzATA==" spinCount="100000" sheet="1" objects="1" scenarios="1"/>
  <mergeCells count="6">
    <mergeCell ref="F10:I20"/>
    <mergeCell ref="F6:M6"/>
    <mergeCell ref="F4:G4"/>
    <mergeCell ref="F3:G3"/>
    <mergeCell ref="C1:J1"/>
    <mergeCell ref="F5:M5"/>
  </mergeCells>
  <phoneticPr fontId="0" type="noConversion"/>
  <pageMargins left="0" right="0" top="0" bottom="0" header="0.31496062992125984" footer="0.31496062992125984"/>
  <pageSetup paperSize="9" orientation="landscape" r:id="rId1"/>
  <ignoredErrors>
    <ignoredError sqref="H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8"/>
  <sheetViews>
    <sheetView zoomScaleNormal="100" workbookViewId="0">
      <selection activeCell="C1" sqref="C1:J1"/>
    </sheetView>
  </sheetViews>
  <sheetFormatPr baseColWidth="10" defaultColWidth="11.44140625" defaultRowHeight="15.6" x14ac:dyDescent="0.3"/>
  <cols>
    <col min="1" max="1" width="8.88671875" style="313" customWidth="1"/>
    <col min="2" max="2" width="11.44140625" style="321" customWidth="1"/>
    <col min="3" max="3" width="11.44140625" style="322" customWidth="1"/>
    <col min="4" max="4" width="1.33203125" style="313" customWidth="1"/>
    <col min="5" max="5" width="8.88671875" style="313" customWidth="1"/>
    <col min="6" max="8" width="11.44140625" style="313"/>
    <col min="9" max="9" width="22.88671875" style="313" customWidth="1"/>
    <col min="10" max="10" width="11.44140625" style="313" customWidth="1"/>
    <col min="11" max="11" width="8.88671875" style="313" customWidth="1"/>
    <col min="12" max="13" width="16.6640625" style="313" customWidth="1"/>
    <col min="14" max="16384" width="11.44140625" style="313"/>
  </cols>
  <sheetData>
    <row r="1" spans="1:38" s="305" customFormat="1" ht="96" customHeight="1" x14ac:dyDescent="0.3">
      <c r="A1" s="329"/>
      <c r="B1" s="329"/>
      <c r="C1" s="408" t="s">
        <v>253</v>
      </c>
      <c r="D1" s="408"/>
      <c r="E1" s="408"/>
      <c r="F1" s="408"/>
      <c r="G1" s="408"/>
      <c r="H1" s="408"/>
      <c r="I1" s="408"/>
      <c r="J1" s="408"/>
      <c r="K1" s="338"/>
      <c r="L1" s="329"/>
      <c r="M1" s="329"/>
      <c r="N1" s="329"/>
    </row>
    <row r="2" spans="1:38" ht="26.4" thickBot="1" x14ac:dyDescent="0.55000000000000004">
      <c r="A2" s="364" t="s">
        <v>105</v>
      </c>
      <c r="B2" s="365"/>
      <c r="C2" s="308"/>
      <c r="D2" s="309"/>
      <c r="E2" s="309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</row>
    <row r="3" spans="1:38" s="305" customFormat="1" ht="16.8" thickTop="1" thickBot="1" x14ac:dyDescent="0.35">
      <c r="B3" s="306"/>
      <c r="C3" s="307"/>
      <c r="F3" s="430" t="s">
        <v>226</v>
      </c>
      <c r="G3" s="431"/>
      <c r="H3" s="326" t="e">
        <f>'Cut-off 15 copies'!AD113</f>
        <v>#DIV/0!</v>
      </c>
      <c r="I3" s="327" t="s">
        <v>225</v>
      </c>
    </row>
    <row r="4" spans="1:38" ht="16.2" thickTop="1" x14ac:dyDescent="0.3">
      <c r="A4" s="303" t="s">
        <v>1</v>
      </c>
      <c r="B4" s="310"/>
      <c r="C4" s="403"/>
      <c r="D4" s="311"/>
      <c r="E4" s="311"/>
      <c r="F4" s="429"/>
      <c r="G4" s="429"/>
      <c r="H4" s="312"/>
      <c r="I4" s="312"/>
      <c r="J4" s="312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</row>
    <row r="5" spans="1:38" x14ac:dyDescent="0.3">
      <c r="A5" s="303" t="s">
        <v>2</v>
      </c>
      <c r="B5" s="310"/>
      <c r="C5" s="304"/>
      <c r="D5" s="311"/>
      <c r="E5" s="311"/>
      <c r="F5" s="428" t="s">
        <v>224</v>
      </c>
      <c r="G5" s="428"/>
      <c r="H5" s="428"/>
      <c r="I5" s="428"/>
      <c r="J5" s="428"/>
      <c r="K5" s="428"/>
      <c r="L5" s="428"/>
      <c r="M5" s="428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</row>
    <row r="6" spans="1:38" x14ac:dyDescent="0.3">
      <c r="A6" s="303" t="s">
        <v>3</v>
      </c>
      <c r="B6" s="310"/>
      <c r="C6" s="304" t="s">
        <v>252</v>
      </c>
      <c r="D6" s="311"/>
      <c r="E6" s="311"/>
      <c r="F6" s="428" t="s">
        <v>228</v>
      </c>
      <c r="G6" s="428"/>
      <c r="H6" s="428"/>
      <c r="I6" s="428"/>
      <c r="J6" s="428"/>
      <c r="K6" s="428"/>
      <c r="L6" s="428"/>
      <c r="M6" s="428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</row>
    <row r="7" spans="1:38" x14ac:dyDescent="0.3">
      <c r="A7" s="303" t="s">
        <v>4</v>
      </c>
      <c r="B7" s="310"/>
      <c r="C7" s="304" t="s">
        <v>252</v>
      </c>
      <c r="D7" s="311"/>
      <c r="E7" s="311"/>
      <c r="F7" s="367" t="s">
        <v>229</v>
      </c>
      <c r="G7" s="366"/>
      <c r="H7" s="367"/>
      <c r="I7" s="367"/>
      <c r="J7" s="367"/>
      <c r="K7" s="367"/>
      <c r="L7" s="367"/>
      <c r="M7" s="367"/>
      <c r="N7" s="332"/>
      <c r="O7" s="332"/>
      <c r="P7" s="332"/>
      <c r="Q7" s="332"/>
      <c r="R7" s="332"/>
      <c r="S7" s="305"/>
      <c r="T7" s="305"/>
      <c r="U7" s="305"/>
      <c r="V7" s="305"/>
      <c r="W7" s="305"/>
      <c r="X7" s="305"/>
      <c r="Y7" s="305"/>
      <c r="Z7" s="305"/>
      <c r="AA7" s="305"/>
      <c r="AB7" s="305"/>
    </row>
    <row r="8" spans="1:38" s="305" customFormat="1" ht="16.2" thickBot="1" x14ac:dyDescent="0.35">
      <c r="A8" s="314"/>
      <c r="B8" s="308"/>
      <c r="C8" s="308"/>
      <c r="D8" s="311"/>
      <c r="F8" s="367" t="s">
        <v>227</v>
      </c>
      <c r="G8" s="366"/>
      <c r="H8" s="366"/>
      <c r="I8" s="366"/>
      <c r="J8" s="366"/>
      <c r="K8" s="366"/>
      <c r="L8" s="366"/>
      <c r="M8" s="366"/>
    </row>
    <row r="9" spans="1:38" ht="16.2" thickBot="1" x14ac:dyDescent="0.35">
      <c r="A9" s="315" t="s">
        <v>5</v>
      </c>
      <c r="B9" s="316"/>
      <c r="C9" s="317"/>
      <c r="D9" s="311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</row>
    <row r="10" spans="1:38" ht="27" customHeight="1" thickBot="1" x14ac:dyDescent="0.35">
      <c r="A10" s="318" t="s">
        <v>6</v>
      </c>
      <c r="B10" s="319" t="s">
        <v>7</v>
      </c>
      <c r="C10" s="320" t="s">
        <v>8</v>
      </c>
      <c r="D10" s="311"/>
      <c r="E10" s="305"/>
      <c r="F10" s="419" t="s">
        <v>251</v>
      </c>
      <c r="G10" s="420"/>
      <c r="H10" s="420"/>
      <c r="I10" s="421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</row>
    <row r="11" spans="1:38" x14ac:dyDescent="0.3">
      <c r="A11" s="352" t="s">
        <v>10</v>
      </c>
      <c r="B11" s="353">
        <v>640</v>
      </c>
      <c r="C11" s="345"/>
      <c r="D11" s="311"/>
      <c r="E11" s="305"/>
      <c r="F11" s="422"/>
      <c r="G11" s="423"/>
      <c r="H11" s="423"/>
      <c r="I11" s="424"/>
      <c r="J11" s="305"/>
      <c r="K11" s="329" t="s">
        <v>254</v>
      </c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</row>
    <row r="12" spans="1:38" x14ac:dyDescent="0.3">
      <c r="A12" s="354" t="s">
        <v>9</v>
      </c>
      <c r="B12" s="355">
        <v>640</v>
      </c>
      <c r="C12" s="345"/>
      <c r="D12" s="311"/>
      <c r="E12" s="305"/>
      <c r="F12" s="422"/>
      <c r="G12" s="423"/>
      <c r="H12" s="423"/>
      <c r="I12" s="424"/>
      <c r="J12" s="305"/>
      <c r="K12" s="329" t="s">
        <v>255</v>
      </c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</row>
    <row r="13" spans="1:38" x14ac:dyDescent="0.3">
      <c r="A13" s="354" t="s">
        <v>15</v>
      </c>
      <c r="B13" s="355">
        <v>640</v>
      </c>
      <c r="C13" s="345"/>
      <c r="D13" s="311"/>
      <c r="E13" s="305"/>
      <c r="F13" s="422"/>
      <c r="G13" s="423"/>
      <c r="H13" s="423"/>
      <c r="I13" s="424"/>
      <c r="J13" s="305"/>
      <c r="K13" s="329" t="s">
        <v>256</v>
      </c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</row>
    <row r="14" spans="1:38" x14ac:dyDescent="0.3">
      <c r="A14" s="356" t="s">
        <v>21</v>
      </c>
      <c r="B14" s="357">
        <v>160</v>
      </c>
      <c r="C14" s="345"/>
      <c r="D14" s="311"/>
      <c r="E14" s="305"/>
      <c r="F14" s="422"/>
      <c r="G14" s="423"/>
      <c r="H14" s="423"/>
      <c r="I14" s="424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</row>
    <row r="15" spans="1:38" ht="17.25" customHeight="1" x14ac:dyDescent="0.3">
      <c r="A15" s="356" t="s">
        <v>27</v>
      </c>
      <c r="B15" s="357">
        <v>160</v>
      </c>
      <c r="C15" s="345"/>
      <c r="D15" s="311"/>
      <c r="E15" s="305"/>
      <c r="F15" s="422"/>
      <c r="G15" s="423"/>
      <c r="H15" s="423"/>
      <c r="I15" s="424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</row>
    <row r="16" spans="1:38" ht="17.25" customHeight="1" x14ac:dyDescent="0.3">
      <c r="A16" s="356" t="s">
        <v>33</v>
      </c>
      <c r="B16" s="357">
        <v>160</v>
      </c>
      <c r="C16" s="345"/>
      <c r="D16" s="311"/>
      <c r="E16" s="305"/>
      <c r="F16" s="422"/>
      <c r="G16" s="423"/>
      <c r="H16" s="423"/>
      <c r="I16" s="424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</row>
    <row r="17" spans="1:27" ht="17.25" customHeight="1" x14ac:dyDescent="0.3">
      <c r="A17" s="358" t="s">
        <v>39</v>
      </c>
      <c r="B17" s="359">
        <v>40</v>
      </c>
      <c r="C17" s="345"/>
      <c r="D17" s="311"/>
      <c r="E17" s="305"/>
      <c r="F17" s="422"/>
      <c r="G17" s="423"/>
      <c r="H17" s="423"/>
      <c r="I17" s="424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</row>
    <row r="18" spans="1:27" ht="17.25" customHeight="1" x14ac:dyDescent="0.3">
      <c r="A18" s="358" t="s">
        <v>45</v>
      </c>
      <c r="B18" s="359">
        <v>40</v>
      </c>
      <c r="C18" s="345"/>
      <c r="D18" s="311"/>
      <c r="E18" s="305"/>
      <c r="F18" s="422"/>
      <c r="G18" s="423"/>
      <c r="H18" s="423"/>
      <c r="I18" s="424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</row>
    <row r="19" spans="1:27" ht="16.2" thickBot="1" x14ac:dyDescent="0.35">
      <c r="A19" s="360" t="s">
        <v>50</v>
      </c>
      <c r="B19" s="361">
        <v>40</v>
      </c>
      <c r="C19" s="345"/>
      <c r="D19" s="311"/>
      <c r="E19" s="305"/>
      <c r="F19" s="422"/>
      <c r="G19" s="423"/>
      <c r="H19" s="423"/>
      <c r="I19" s="424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</row>
    <row r="20" spans="1:27" ht="16.2" thickBot="1" x14ac:dyDescent="0.35">
      <c r="A20" s="354" t="s">
        <v>16</v>
      </c>
      <c r="B20" s="355">
        <v>640</v>
      </c>
      <c r="C20" s="345"/>
      <c r="D20" s="311"/>
      <c r="E20" s="305"/>
      <c r="F20" s="425"/>
      <c r="G20" s="426"/>
      <c r="H20" s="426"/>
      <c r="I20" s="427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</row>
    <row r="21" spans="1:27" x14ac:dyDescent="0.3">
      <c r="A21" s="354" t="s">
        <v>60</v>
      </c>
      <c r="B21" s="355">
        <v>640</v>
      </c>
      <c r="C21" s="345"/>
      <c r="D21" s="311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</row>
    <row r="22" spans="1:27" x14ac:dyDescent="0.3">
      <c r="A22" s="354" t="s">
        <v>61</v>
      </c>
      <c r="B22" s="355">
        <v>640</v>
      </c>
      <c r="C22" s="345"/>
      <c r="D22" s="311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</row>
    <row r="23" spans="1:27" x14ac:dyDescent="0.3">
      <c r="A23" s="356" t="s">
        <v>62</v>
      </c>
      <c r="B23" s="357">
        <v>160</v>
      </c>
      <c r="C23" s="345"/>
      <c r="D23" s="311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</row>
    <row r="24" spans="1:27" x14ac:dyDescent="0.3">
      <c r="A24" s="356" t="s">
        <v>63</v>
      </c>
      <c r="B24" s="357">
        <v>160</v>
      </c>
      <c r="C24" s="345"/>
      <c r="D24" s="311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</row>
    <row r="25" spans="1:27" x14ac:dyDescent="0.3">
      <c r="A25" s="356" t="s">
        <v>64</v>
      </c>
      <c r="B25" s="357">
        <v>160</v>
      </c>
      <c r="C25" s="345"/>
      <c r="D25" s="311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</row>
    <row r="26" spans="1:27" x14ac:dyDescent="0.3">
      <c r="A26" s="358" t="s">
        <v>65</v>
      </c>
      <c r="B26" s="359">
        <v>40</v>
      </c>
      <c r="C26" s="345"/>
      <c r="D26" s="311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</row>
    <row r="27" spans="1:27" x14ac:dyDescent="0.3">
      <c r="A27" s="358" t="s">
        <v>66</v>
      </c>
      <c r="B27" s="359">
        <v>40</v>
      </c>
      <c r="C27" s="345"/>
      <c r="D27" s="311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</row>
    <row r="28" spans="1:27" ht="16.2" thickBot="1" x14ac:dyDescent="0.35">
      <c r="A28" s="358" t="s">
        <v>67</v>
      </c>
      <c r="B28" s="359">
        <v>40</v>
      </c>
      <c r="C28" s="345"/>
      <c r="D28" s="311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</row>
    <row r="29" spans="1:27" x14ac:dyDescent="0.3">
      <c r="A29" s="352" t="s">
        <v>22</v>
      </c>
      <c r="B29" s="353">
        <v>640</v>
      </c>
      <c r="C29" s="345"/>
      <c r="D29" s="311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</row>
    <row r="30" spans="1:27" x14ac:dyDescent="0.3">
      <c r="A30" s="354" t="s">
        <v>69</v>
      </c>
      <c r="B30" s="355">
        <v>640</v>
      </c>
      <c r="C30" s="345"/>
      <c r="D30" s="311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</row>
    <row r="31" spans="1:27" x14ac:dyDescent="0.3">
      <c r="A31" s="354" t="s">
        <v>70</v>
      </c>
      <c r="B31" s="355">
        <v>640</v>
      </c>
      <c r="C31" s="345"/>
      <c r="D31" s="311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</row>
    <row r="32" spans="1:27" x14ac:dyDescent="0.3">
      <c r="A32" s="356" t="s">
        <v>71</v>
      </c>
      <c r="B32" s="357">
        <v>160</v>
      </c>
      <c r="C32" s="345"/>
      <c r="D32" s="311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</row>
    <row r="33" spans="1:27" x14ac:dyDescent="0.3">
      <c r="A33" s="356" t="s">
        <v>72</v>
      </c>
      <c r="B33" s="357">
        <v>160</v>
      </c>
      <c r="C33" s="345"/>
      <c r="D33" s="311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</row>
    <row r="34" spans="1:27" x14ac:dyDescent="0.3">
      <c r="A34" s="356" t="s">
        <v>73</v>
      </c>
      <c r="B34" s="357">
        <v>160</v>
      </c>
      <c r="C34" s="345"/>
      <c r="D34" s="311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</row>
    <row r="35" spans="1:27" x14ac:dyDescent="0.3">
      <c r="A35" s="358" t="s">
        <v>74</v>
      </c>
      <c r="B35" s="359">
        <v>40</v>
      </c>
      <c r="C35" s="345"/>
      <c r="D35" s="311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</row>
    <row r="36" spans="1:27" x14ac:dyDescent="0.3">
      <c r="A36" s="358" t="s">
        <v>75</v>
      </c>
      <c r="B36" s="359">
        <v>40</v>
      </c>
      <c r="C36" s="345"/>
      <c r="D36" s="311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</row>
    <row r="37" spans="1:27" ht="16.2" thickBot="1" x14ac:dyDescent="0.35">
      <c r="A37" s="358" t="s">
        <v>76</v>
      </c>
      <c r="B37" s="359">
        <v>40</v>
      </c>
      <c r="C37" s="345"/>
      <c r="D37" s="309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</row>
    <row r="38" spans="1:27" x14ac:dyDescent="0.3">
      <c r="A38" s="352" t="s">
        <v>28</v>
      </c>
      <c r="B38" s="353">
        <v>640</v>
      </c>
      <c r="C38" s="345"/>
      <c r="D38" s="309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</row>
    <row r="39" spans="1:27" x14ac:dyDescent="0.3">
      <c r="A39" s="354" t="s">
        <v>78</v>
      </c>
      <c r="B39" s="355">
        <v>640</v>
      </c>
      <c r="C39" s="345"/>
      <c r="D39" s="309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</row>
    <row r="40" spans="1:27" x14ac:dyDescent="0.3">
      <c r="A40" s="354" t="s">
        <v>79</v>
      </c>
      <c r="B40" s="355">
        <v>640</v>
      </c>
      <c r="C40" s="345"/>
      <c r="D40" s="309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</row>
    <row r="41" spans="1:27" x14ac:dyDescent="0.3">
      <c r="A41" s="356" t="s">
        <v>80</v>
      </c>
      <c r="B41" s="357">
        <v>160</v>
      </c>
      <c r="C41" s="345"/>
      <c r="D41" s="309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</row>
    <row r="42" spans="1:27" x14ac:dyDescent="0.3">
      <c r="A42" s="356" t="s">
        <v>81</v>
      </c>
      <c r="B42" s="357">
        <v>160</v>
      </c>
      <c r="C42" s="345"/>
      <c r="D42" s="309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</row>
    <row r="43" spans="1:27" x14ac:dyDescent="0.3">
      <c r="A43" s="356" t="s">
        <v>82</v>
      </c>
      <c r="B43" s="357">
        <v>160</v>
      </c>
      <c r="C43" s="345"/>
      <c r="D43" s="309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</row>
    <row r="44" spans="1:27" x14ac:dyDescent="0.3">
      <c r="A44" s="358" t="s">
        <v>83</v>
      </c>
      <c r="B44" s="359">
        <v>40</v>
      </c>
      <c r="C44" s="345"/>
      <c r="D44" s="309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</row>
    <row r="45" spans="1:27" x14ac:dyDescent="0.3">
      <c r="A45" s="358" t="s">
        <v>84</v>
      </c>
      <c r="B45" s="359">
        <v>40</v>
      </c>
      <c r="C45" s="34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</row>
    <row r="46" spans="1:27" ht="16.2" thickBot="1" x14ac:dyDescent="0.35">
      <c r="A46" s="360" t="s">
        <v>85</v>
      </c>
      <c r="B46" s="361">
        <v>40</v>
      </c>
      <c r="C46" s="34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</row>
    <row r="47" spans="1:27" ht="14.4" x14ac:dyDescent="0.3">
      <c r="A47" s="305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</row>
    <row r="48" spans="1:27" ht="14.4" x14ac:dyDescent="0.3">
      <c r="A48" s="305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</row>
    <row r="49" spans="1:27" ht="14.4" x14ac:dyDescent="0.3">
      <c r="A49" s="305"/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</row>
    <row r="50" spans="1:27" ht="14.4" x14ac:dyDescent="0.3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</row>
    <row r="51" spans="1:27" ht="14.4" x14ac:dyDescent="0.3">
      <c r="A51" s="305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</row>
    <row r="52" spans="1:27" ht="14.4" x14ac:dyDescent="0.3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</row>
    <row r="53" spans="1:27" ht="14.4" x14ac:dyDescent="0.3">
      <c r="A53" s="305"/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</row>
    <row r="54" spans="1:27" ht="14.4" x14ac:dyDescent="0.3">
      <c r="A54" s="305"/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</row>
    <row r="55" spans="1:27" ht="14.4" x14ac:dyDescent="0.3">
      <c r="A55" s="305"/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</row>
    <row r="56" spans="1:27" ht="14.4" x14ac:dyDescent="0.3">
      <c r="A56" s="305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</row>
    <row r="57" spans="1:27" ht="14.4" x14ac:dyDescent="0.3">
      <c r="A57" s="305"/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</row>
    <row r="58" spans="1:27" ht="14.4" x14ac:dyDescent="0.3">
      <c r="A58" s="305"/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</row>
    <row r="59" spans="1:27" ht="14.4" x14ac:dyDescent="0.3">
      <c r="A59" s="305"/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</row>
    <row r="60" spans="1:27" ht="14.4" x14ac:dyDescent="0.3">
      <c r="A60" s="305"/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</row>
    <row r="61" spans="1:27" ht="14.4" x14ac:dyDescent="0.3">
      <c r="A61" s="305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</row>
    <row r="62" spans="1:27" ht="14.4" x14ac:dyDescent="0.3">
      <c r="A62" s="305"/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</row>
    <row r="63" spans="1:27" ht="14.4" x14ac:dyDescent="0.3">
      <c r="A63" s="305"/>
      <c r="B63" s="305"/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</row>
    <row r="64" spans="1:27" ht="14.4" x14ac:dyDescent="0.3">
      <c r="A64" s="305"/>
      <c r="B64" s="305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</row>
    <row r="65" spans="1:27" ht="14.4" x14ac:dyDescent="0.3">
      <c r="A65" s="305"/>
      <c r="B65" s="305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</row>
    <row r="66" spans="1:27" ht="14.4" x14ac:dyDescent="0.3">
      <c r="A66" s="305"/>
      <c r="B66" s="305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</row>
    <row r="67" spans="1:27" ht="14.4" x14ac:dyDescent="0.3">
      <c r="A67" s="305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</row>
    <row r="68" spans="1:27" ht="14.4" x14ac:dyDescent="0.3">
      <c r="A68" s="305"/>
      <c r="B68" s="305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</row>
    <row r="69" spans="1:27" ht="14.4" x14ac:dyDescent="0.3">
      <c r="A69" s="305"/>
      <c r="B69" s="305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</row>
    <row r="70" spans="1:27" x14ac:dyDescent="0.3">
      <c r="A70" s="305"/>
      <c r="B70" s="306"/>
      <c r="C70" s="307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</row>
    <row r="71" spans="1:27" x14ac:dyDescent="0.3">
      <c r="A71" s="305"/>
      <c r="B71" s="306"/>
      <c r="C71" s="307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</row>
    <row r="72" spans="1:27" x14ac:dyDescent="0.3">
      <c r="A72" s="305"/>
      <c r="B72" s="306"/>
      <c r="C72" s="307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</row>
    <row r="73" spans="1:27" x14ac:dyDescent="0.3">
      <c r="A73" s="305"/>
      <c r="B73" s="306"/>
      <c r="C73" s="307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</row>
    <row r="74" spans="1:27" x14ac:dyDescent="0.3">
      <c r="A74" s="305"/>
      <c r="B74" s="306"/>
      <c r="C74" s="307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</row>
    <row r="75" spans="1:27" x14ac:dyDescent="0.3">
      <c r="A75" s="305"/>
      <c r="B75" s="306"/>
      <c r="C75" s="307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</row>
    <row r="76" spans="1:27" x14ac:dyDescent="0.3">
      <c r="A76" s="305"/>
      <c r="B76" s="306"/>
      <c r="C76" s="307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</row>
    <row r="77" spans="1:27" x14ac:dyDescent="0.3">
      <c r="A77" s="305"/>
      <c r="B77" s="306"/>
      <c r="C77" s="307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</row>
    <row r="78" spans="1:27" x14ac:dyDescent="0.3">
      <c r="A78" s="305"/>
      <c r="B78" s="306"/>
      <c r="C78" s="307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</row>
    <row r="79" spans="1:27" x14ac:dyDescent="0.3">
      <c r="A79" s="305"/>
      <c r="B79" s="306"/>
      <c r="C79" s="307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</row>
    <row r="80" spans="1:27" x14ac:dyDescent="0.3">
      <c r="A80" s="305"/>
      <c r="B80" s="306"/>
      <c r="C80" s="307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</row>
    <row r="81" spans="1:27" x14ac:dyDescent="0.3">
      <c r="A81" s="305"/>
      <c r="B81" s="306"/>
      <c r="C81" s="307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</row>
    <row r="82" spans="1:27" x14ac:dyDescent="0.3">
      <c r="A82" s="305"/>
      <c r="B82" s="306"/>
      <c r="C82" s="307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</row>
    <row r="83" spans="1:27" x14ac:dyDescent="0.3">
      <c r="A83" s="305"/>
      <c r="B83" s="306"/>
      <c r="C83" s="307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</row>
    <row r="84" spans="1:27" x14ac:dyDescent="0.3">
      <c r="A84" s="305"/>
      <c r="B84" s="306"/>
      <c r="C84" s="307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</row>
    <row r="85" spans="1:27" x14ac:dyDescent="0.3">
      <c r="A85" s="305"/>
      <c r="B85" s="306"/>
      <c r="C85" s="307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</row>
    <row r="86" spans="1:27" x14ac:dyDescent="0.3">
      <c r="A86" s="305"/>
      <c r="B86" s="306"/>
      <c r="C86" s="307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</row>
    <row r="87" spans="1:27" x14ac:dyDescent="0.3">
      <c r="A87" s="305"/>
      <c r="B87" s="306"/>
      <c r="C87" s="307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</row>
    <row r="88" spans="1:27" x14ac:dyDescent="0.3">
      <c r="A88" s="305"/>
      <c r="B88" s="306"/>
      <c r="C88" s="307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</row>
    <row r="89" spans="1:27" x14ac:dyDescent="0.3">
      <c r="A89" s="305"/>
      <c r="B89" s="306"/>
      <c r="C89" s="307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</row>
    <row r="90" spans="1:27" x14ac:dyDescent="0.3">
      <c r="A90" s="305"/>
      <c r="B90" s="306"/>
      <c r="C90" s="307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</row>
    <row r="91" spans="1:27" x14ac:dyDescent="0.3">
      <c r="A91" s="305"/>
      <c r="B91" s="306"/>
      <c r="C91" s="307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</row>
    <row r="92" spans="1:27" x14ac:dyDescent="0.3">
      <c r="A92" s="305"/>
      <c r="B92" s="306"/>
      <c r="C92" s="307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</row>
    <row r="93" spans="1:27" x14ac:dyDescent="0.3">
      <c r="A93" s="305"/>
      <c r="B93" s="306"/>
      <c r="C93" s="307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</row>
    <row r="94" spans="1:27" x14ac:dyDescent="0.3">
      <c r="A94" s="305"/>
      <c r="B94" s="306"/>
      <c r="C94" s="307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</row>
    <row r="95" spans="1:27" x14ac:dyDescent="0.3">
      <c r="A95" s="305"/>
      <c r="B95" s="306"/>
      <c r="C95" s="307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</row>
    <row r="96" spans="1:27" x14ac:dyDescent="0.3">
      <c r="A96" s="305"/>
      <c r="B96" s="306"/>
      <c r="C96" s="307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</row>
    <row r="97" spans="1:27" x14ac:dyDescent="0.3">
      <c r="A97" s="305"/>
      <c r="B97" s="306"/>
      <c r="C97" s="307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</row>
    <row r="98" spans="1:27" x14ac:dyDescent="0.3">
      <c r="A98" s="305"/>
      <c r="B98" s="306"/>
      <c r="C98" s="307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</row>
    <row r="99" spans="1:27" x14ac:dyDescent="0.3">
      <c r="A99" s="305"/>
      <c r="B99" s="306"/>
      <c r="C99" s="307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</row>
    <row r="100" spans="1:27" x14ac:dyDescent="0.3">
      <c r="A100" s="305"/>
      <c r="B100" s="306"/>
      <c r="C100" s="307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</row>
    <row r="101" spans="1:27" x14ac:dyDescent="0.3">
      <c r="A101" s="305"/>
      <c r="B101" s="306"/>
      <c r="C101" s="307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</row>
    <row r="102" spans="1:27" x14ac:dyDescent="0.3">
      <c r="A102" s="305"/>
      <c r="B102" s="306"/>
      <c r="C102" s="307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</row>
    <row r="103" spans="1:27" x14ac:dyDescent="0.3">
      <c r="A103" s="305"/>
      <c r="B103" s="306"/>
      <c r="C103" s="307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</row>
    <row r="104" spans="1:27" x14ac:dyDescent="0.3">
      <c r="A104" s="305"/>
      <c r="B104" s="306"/>
      <c r="C104" s="307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</row>
    <row r="105" spans="1:27" x14ac:dyDescent="0.3">
      <c r="A105" s="305"/>
      <c r="B105" s="306"/>
      <c r="C105" s="307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</row>
    <row r="106" spans="1:27" x14ac:dyDescent="0.3">
      <c r="A106" s="305"/>
      <c r="B106" s="306"/>
      <c r="C106" s="307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305"/>
      <c r="S106" s="305"/>
      <c r="T106" s="305"/>
      <c r="U106" s="305"/>
      <c r="V106" s="305"/>
      <c r="W106" s="305"/>
      <c r="X106" s="305"/>
      <c r="Y106" s="305"/>
      <c r="Z106" s="305"/>
      <c r="AA106" s="305"/>
    </row>
    <row r="107" spans="1:27" x14ac:dyDescent="0.3">
      <c r="A107" s="305"/>
      <c r="B107" s="306"/>
      <c r="C107" s="307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</row>
    <row r="108" spans="1:27" x14ac:dyDescent="0.3">
      <c r="A108" s="305"/>
      <c r="B108" s="306"/>
      <c r="C108" s="307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</row>
    <row r="109" spans="1:27" x14ac:dyDescent="0.3">
      <c r="A109" s="305"/>
      <c r="B109" s="306"/>
      <c r="C109" s="307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305"/>
      <c r="U109" s="305"/>
      <c r="V109" s="305"/>
      <c r="W109" s="305"/>
      <c r="X109" s="305"/>
      <c r="Y109" s="305"/>
      <c r="Z109" s="305"/>
      <c r="AA109" s="305"/>
    </row>
    <row r="110" spans="1:27" x14ac:dyDescent="0.3">
      <c r="A110" s="305"/>
      <c r="B110" s="306"/>
      <c r="C110" s="307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</row>
    <row r="111" spans="1:27" x14ac:dyDescent="0.3">
      <c r="A111" s="305"/>
      <c r="B111" s="306"/>
      <c r="C111" s="307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05"/>
      <c r="X111" s="305"/>
      <c r="Y111" s="305"/>
      <c r="Z111" s="305"/>
      <c r="AA111" s="305"/>
    </row>
    <row r="112" spans="1:27" x14ac:dyDescent="0.3">
      <c r="A112" s="305"/>
      <c r="B112" s="306"/>
      <c r="C112" s="307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</row>
    <row r="113" spans="1:27" x14ac:dyDescent="0.3">
      <c r="A113" s="305"/>
      <c r="B113" s="306"/>
      <c r="C113" s="307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</row>
    <row r="114" spans="1:27" x14ac:dyDescent="0.3">
      <c r="A114" s="305"/>
      <c r="B114" s="306"/>
      <c r="C114" s="307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</row>
    <row r="115" spans="1:27" x14ac:dyDescent="0.3">
      <c r="A115" s="305"/>
      <c r="B115" s="306"/>
      <c r="C115" s="307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</row>
    <row r="116" spans="1:27" x14ac:dyDescent="0.3">
      <c r="A116" s="305"/>
      <c r="B116" s="306"/>
      <c r="C116" s="307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</row>
    <row r="117" spans="1:27" x14ac:dyDescent="0.3">
      <c r="A117" s="305"/>
      <c r="B117" s="306"/>
      <c r="C117" s="307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305"/>
      <c r="Z117" s="305"/>
      <c r="AA117" s="305"/>
    </row>
    <row r="118" spans="1:27" x14ac:dyDescent="0.3">
      <c r="A118" s="305"/>
      <c r="B118" s="306"/>
      <c r="C118" s="307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305"/>
      <c r="Z118" s="305"/>
      <c r="AA118" s="305"/>
    </row>
    <row r="119" spans="1:27" x14ac:dyDescent="0.3">
      <c r="A119" s="305"/>
      <c r="B119" s="306"/>
      <c r="C119" s="307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305"/>
      <c r="Z119" s="305"/>
      <c r="AA119" s="305"/>
    </row>
    <row r="120" spans="1:27" x14ac:dyDescent="0.3">
      <c r="A120" s="305"/>
      <c r="B120" s="306"/>
      <c r="C120" s="307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305"/>
      <c r="S120" s="305"/>
      <c r="T120" s="305"/>
      <c r="U120" s="305"/>
      <c r="V120" s="305"/>
      <c r="W120" s="305"/>
      <c r="X120" s="305"/>
      <c r="Y120" s="305"/>
      <c r="Z120" s="305"/>
      <c r="AA120" s="305"/>
    </row>
    <row r="121" spans="1:27" x14ac:dyDescent="0.3">
      <c r="A121" s="305"/>
      <c r="B121" s="306"/>
      <c r="C121" s="307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</row>
    <row r="122" spans="1:27" x14ac:dyDescent="0.3">
      <c r="A122" s="305"/>
      <c r="B122" s="306"/>
      <c r="C122" s="307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305"/>
      <c r="S122" s="305"/>
      <c r="T122" s="305"/>
      <c r="U122" s="305"/>
      <c r="V122" s="305"/>
      <c r="W122" s="305"/>
      <c r="X122" s="305"/>
      <c r="Y122" s="305"/>
      <c r="Z122" s="305"/>
      <c r="AA122" s="305"/>
    </row>
    <row r="123" spans="1:27" x14ac:dyDescent="0.3">
      <c r="A123" s="305"/>
      <c r="B123" s="306"/>
      <c r="C123" s="307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5"/>
      <c r="X123" s="305"/>
      <c r="Y123" s="305"/>
      <c r="Z123" s="305"/>
      <c r="AA123" s="305"/>
    </row>
    <row r="124" spans="1:27" x14ac:dyDescent="0.3">
      <c r="A124" s="305"/>
      <c r="B124" s="306"/>
      <c r="C124" s="307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305"/>
      <c r="S124" s="305"/>
      <c r="T124" s="305"/>
      <c r="U124" s="305"/>
      <c r="V124" s="305"/>
      <c r="W124" s="305"/>
      <c r="X124" s="305"/>
      <c r="Y124" s="305"/>
      <c r="Z124" s="305"/>
      <c r="AA124" s="305"/>
    </row>
    <row r="125" spans="1:27" x14ac:dyDescent="0.3">
      <c r="A125" s="305"/>
      <c r="B125" s="306"/>
      <c r="C125" s="307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305"/>
      <c r="U125" s="305"/>
      <c r="V125" s="305"/>
      <c r="W125" s="305"/>
      <c r="X125" s="305"/>
      <c r="Y125" s="305"/>
      <c r="Z125" s="305"/>
      <c r="AA125" s="305"/>
    </row>
    <row r="126" spans="1:27" x14ac:dyDescent="0.3">
      <c r="A126" s="305"/>
      <c r="B126" s="306"/>
      <c r="C126" s="307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5"/>
      <c r="AA126" s="305"/>
    </row>
    <row r="127" spans="1:27" x14ac:dyDescent="0.3">
      <c r="A127" s="305"/>
      <c r="B127" s="306"/>
      <c r="C127" s="307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  <c r="W127" s="305"/>
      <c r="X127" s="305"/>
      <c r="Y127" s="305"/>
      <c r="Z127" s="305"/>
      <c r="AA127" s="305"/>
    </row>
    <row r="128" spans="1:27" x14ac:dyDescent="0.3">
      <c r="A128" s="305"/>
      <c r="B128" s="306"/>
      <c r="C128" s="307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</row>
    <row r="129" spans="1:27" x14ac:dyDescent="0.3">
      <c r="A129" s="305"/>
      <c r="B129" s="306"/>
      <c r="C129" s="307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305"/>
      <c r="R129" s="305"/>
      <c r="S129" s="305"/>
      <c r="T129" s="305"/>
      <c r="U129" s="305"/>
      <c r="V129" s="305"/>
      <c r="W129" s="305"/>
      <c r="X129" s="305"/>
      <c r="Y129" s="305"/>
      <c r="Z129" s="305"/>
      <c r="AA129" s="305"/>
    </row>
    <row r="130" spans="1:27" x14ac:dyDescent="0.3">
      <c r="A130" s="305"/>
      <c r="B130" s="306"/>
      <c r="C130" s="307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305"/>
      <c r="S130" s="305"/>
      <c r="T130" s="305"/>
      <c r="U130" s="305"/>
      <c r="V130" s="305"/>
      <c r="W130" s="305"/>
      <c r="X130" s="305"/>
      <c r="Y130" s="305"/>
      <c r="Z130" s="305"/>
      <c r="AA130" s="305"/>
    </row>
    <row r="131" spans="1:27" x14ac:dyDescent="0.3">
      <c r="A131" s="305"/>
      <c r="B131" s="306"/>
      <c r="C131" s="307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305"/>
      <c r="U131" s="305"/>
      <c r="V131" s="305"/>
      <c r="W131" s="305"/>
      <c r="X131" s="305"/>
      <c r="Y131" s="305"/>
      <c r="Z131" s="305"/>
      <c r="AA131" s="305"/>
    </row>
    <row r="132" spans="1:27" x14ac:dyDescent="0.3">
      <c r="A132" s="305"/>
      <c r="B132" s="306"/>
      <c r="C132" s="307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305"/>
      <c r="S132" s="305"/>
      <c r="T132" s="305"/>
      <c r="U132" s="305"/>
      <c r="V132" s="305"/>
      <c r="W132" s="305"/>
      <c r="X132" s="305"/>
      <c r="Y132" s="305"/>
      <c r="Z132" s="305"/>
      <c r="AA132" s="305"/>
    </row>
    <row r="133" spans="1:27" x14ac:dyDescent="0.3">
      <c r="A133" s="305"/>
      <c r="B133" s="306"/>
      <c r="C133" s="307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305"/>
      <c r="U133" s="305"/>
      <c r="V133" s="305"/>
      <c r="W133" s="305"/>
      <c r="X133" s="305"/>
      <c r="Y133" s="305"/>
      <c r="Z133" s="305"/>
      <c r="AA133" s="305"/>
    </row>
    <row r="134" spans="1:27" x14ac:dyDescent="0.3">
      <c r="A134" s="305"/>
      <c r="B134" s="306"/>
      <c r="C134" s="307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305"/>
      <c r="S134" s="305"/>
      <c r="T134" s="305"/>
      <c r="U134" s="305"/>
      <c r="V134" s="305"/>
      <c r="W134" s="305"/>
      <c r="X134" s="305"/>
      <c r="Y134" s="305"/>
      <c r="Z134" s="305"/>
      <c r="AA134" s="305"/>
    </row>
    <row r="135" spans="1:27" x14ac:dyDescent="0.3">
      <c r="A135" s="305"/>
      <c r="B135" s="306"/>
      <c r="C135" s="307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305"/>
      <c r="U135" s="305"/>
      <c r="V135" s="305"/>
      <c r="W135" s="305"/>
      <c r="X135" s="305"/>
      <c r="Y135" s="305"/>
      <c r="Z135" s="305"/>
      <c r="AA135" s="305"/>
    </row>
    <row r="136" spans="1:27" x14ac:dyDescent="0.3">
      <c r="A136" s="305"/>
      <c r="B136" s="306"/>
      <c r="C136" s="307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305"/>
      <c r="S136" s="305"/>
      <c r="T136" s="305"/>
      <c r="U136" s="305"/>
      <c r="V136" s="305"/>
      <c r="W136" s="305"/>
      <c r="X136" s="305"/>
      <c r="Y136" s="305"/>
      <c r="Z136" s="305"/>
      <c r="AA136" s="305"/>
    </row>
    <row r="137" spans="1:27" x14ac:dyDescent="0.3">
      <c r="A137" s="305"/>
      <c r="B137" s="306"/>
      <c r="C137" s="307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305"/>
      <c r="U137" s="305"/>
      <c r="V137" s="305"/>
      <c r="W137" s="305"/>
      <c r="X137" s="305"/>
      <c r="Y137" s="305"/>
      <c r="Z137" s="305"/>
      <c r="AA137" s="305"/>
    </row>
    <row r="138" spans="1:27" x14ac:dyDescent="0.3">
      <c r="A138" s="305"/>
      <c r="B138" s="306"/>
      <c r="C138" s="307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305"/>
      <c r="S138" s="305"/>
      <c r="T138" s="305"/>
      <c r="U138" s="305"/>
      <c r="V138" s="305"/>
      <c r="W138" s="305"/>
      <c r="X138" s="305"/>
      <c r="Y138" s="305"/>
      <c r="Z138" s="305"/>
      <c r="AA138" s="305"/>
    </row>
    <row r="139" spans="1:27" x14ac:dyDescent="0.3">
      <c r="A139" s="305"/>
      <c r="B139" s="306"/>
      <c r="C139" s="307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  <c r="AA139" s="305"/>
    </row>
    <row r="140" spans="1:27" x14ac:dyDescent="0.3">
      <c r="A140" s="305"/>
      <c r="B140" s="306"/>
      <c r="C140" s="307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305"/>
      <c r="S140" s="305"/>
      <c r="T140" s="305"/>
      <c r="U140" s="305"/>
      <c r="V140" s="305"/>
      <c r="W140" s="305"/>
      <c r="X140" s="305"/>
      <c r="Y140" s="305"/>
      <c r="Z140" s="305"/>
      <c r="AA140" s="305"/>
    </row>
    <row r="141" spans="1:27" x14ac:dyDescent="0.3">
      <c r="A141" s="305"/>
      <c r="B141" s="306"/>
      <c r="C141" s="307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5"/>
      <c r="Z141" s="305"/>
      <c r="AA141" s="305"/>
    </row>
    <row r="142" spans="1:27" x14ac:dyDescent="0.3">
      <c r="A142" s="305"/>
      <c r="B142" s="306"/>
      <c r="C142" s="307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</row>
    <row r="143" spans="1:27" x14ac:dyDescent="0.3">
      <c r="A143" s="305"/>
      <c r="B143" s="306"/>
      <c r="C143" s="307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  <c r="N143" s="305"/>
      <c r="O143" s="305"/>
      <c r="P143" s="305"/>
      <c r="Q143" s="305"/>
      <c r="R143" s="305"/>
      <c r="S143" s="305"/>
      <c r="T143" s="305"/>
      <c r="U143" s="305"/>
      <c r="V143" s="305"/>
      <c r="W143" s="305"/>
      <c r="X143" s="305"/>
      <c r="Y143" s="305"/>
      <c r="Z143" s="305"/>
      <c r="AA143" s="305"/>
    </row>
    <row r="144" spans="1:27" x14ac:dyDescent="0.3">
      <c r="A144" s="305"/>
      <c r="B144" s="306"/>
      <c r="C144" s="307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305"/>
      <c r="Y144" s="305"/>
      <c r="Z144" s="305"/>
      <c r="AA144" s="305"/>
    </row>
    <row r="145" spans="1:27" x14ac:dyDescent="0.3">
      <c r="A145" s="305"/>
      <c r="B145" s="306"/>
      <c r="C145" s="307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</row>
    <row r="146" spans="1:27" x14ac:dyDescent="0.3">
      <c r="A146" s="305"/>
      <c r="B146" s="306"/>
      <c r="C146" s="307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</row>
    <row r="147" spans="1:27" x14ac:dyDescent="0.3">
      <c r="A147" s="305"/>
      <c r="B147" s="306"/>
      <c r="C147" s="307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5"/>
    </row>
    <row r="148" spans="1:27" x14ac:dyDescent="0.3"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</row>
    <row r="149" spans="1:27" x14ac:dyDescent="0.3"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</row>
    <row r="150" spans="1:27" x14ac:dyDescent="0.3"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</row>
    <row r="151" spans="1:27" x14ac:dyDescent="0.3"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</row>
    <row r="152" spans="1:27" x14ac:dyDescent="0.3"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</row>
    <row r="153" spans="1:27" x14ac:dyDescent="0.3"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</row>
    <row r="154" spans="1:27" x14ac:dyDescent="0.3"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</row>
    <row r="155" spans="1:27" x14ac:dyDescent="0.3">
      <c r="F155" s="305"/>
      <c r="G155" s="305"/>
      <c r="H155" s="305"/>
      <c r="I155" s="305"/>
      <c r="J155" s="305"/>
      <c r="K155" s="305"/>
      <c r="L155" s="305"/>
      <c r="M155" s="305"/>
      <c r="N155" s="305"/>
      <c r="O155" s="305"/>
      <c r="P155" s="305"/>
      <c r="Q155" s="305"/>
      <c r="R155" s="305"/>
      <c r="S155" s="305"/>
      <c r="T155" s="305"/>
      <c r="U155" s="305"/>
      <c r="V155" s="305"/>
      <c r="W155" s="305"/>
      <c r="X155" s="305"/>
      <c r="Y155" s="305"/>
      <c r="Z155" s="305"/>
      <c r="AA155" s="305"/>
    </row>
    <row r="156" spans="1:27" x14ac:dyDescent="0.3">
      <c r="F156" s="305"/>
      <c r="G156" s="305"/>
      <c r="H156" s="305"/>
      <c r="I156" s="305"/>
      <c r="J156" s="305"/>
      <c r="K156" s="305"/>
      <c r="L156" s="305"/>
      <c r="M156" s="305"/>
      <c r="N156" s="305"/>
      <c r="O156" s="305"/>
      <c r="P156" s="305"/>
      <c r="Q156" s="305"/>
      <c r="R156" s="305"/>
      <c r="S156" s="305"/>
      <c r="T156" s="305"/>
      <c r="U156" s="305"/>
      <c r="V156" s="305"/>
      <c r="W156" s="305"/>
      <c r="X156" s="305"/>
      <c r="Y156" s="305"/>
      <c r="Z156" s="305"/>
      <c r="AA156" s="305"/>
    </row>
    <row r="157" spans="1:27" x14ac:dyDescent="0.3"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</row>
    <row r="158" spans="1:27" x14ac:dyDescent="0.3"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  <c r="AA158" s="305"/>
    </row>
    <row r="159" spans="1:27" x14ac:dyDescent="0.3"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</row>
    <row r="160" spans="1:27" x14ac:dyDescent="0.3">
      <c r="F160" s="305"/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</row>
    <row r="161" spans="6:27" x14ac:dyDescent="0.3">
      <c r="F161" s="305"/>
      <c r="G161" s="305"/>
      <c r="H161" s="305"/>
      <c r="I161" s="305"/>
      <c r="J161" s="305"/>
      <c r="K161" s="305"/>
      <c r="L161" s="305"/>
      <c r="M161" s="305"/>
      <c r="N161" s="305"/>
      <c r="O161" s="305"/>
      <c r="P161" s="305"/>
      <c r="Q161" s="305"/>
      <c r="R161" s="305"/>
      <c r="S161" s="305"/>
      <c r="T161" s="305"/>
      <c r="U161" s="305"/>
      <c r="V161" s="305"/>
      <c r="W161" s="305"/>
      <c r="X161" s="305"/>
      <c r="Y161" s="305"/>
      <c r="Z161" s="305"/>
      <c r="AA161" s="305"/>
    </row>
    <row r="162" spans="6:27" x14ac:dyDescent="0.3"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</row>
    <row r="163" spans="6:27" x14ac:dyDescent="0.3"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05"/>
      <c r="Y163" s="305"/>
      <c r="Z163" s="305"/>
      <c r="AA163" s="305"/>
    </row>
    <row r="164" spans="6:27" x14ac:dyDescent="0.3"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/>
      <c r="Z164" s="305"/>
      <c r="AA164" s="305"/>
    </row>
    <row r="165" spans="6:27" x14ac:dyDescent="0.3"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</row>
    <row r="166" spans="6:27" x14ac:dyDescent="0.3"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</row>
    <row r="167" spans="6:27" x14ac:dyDescent="0.3">
      <c r="F167" s="305"/>
      <c r="G167" s="305"/>
      <c r="H167" s="305"/>
      <c r="I167" s="305"/>
      <c r="J167" s="305"/>
      <c r="K167" s="305"/>
      <c r="L167" s="305"/>
      <c r="M167" s="305"/>
      <c r="N167" s="305"/>
      <c r="O167" s="305"/>
      <c r="P167" s="305"/>
      <c r="Q167" s="305"/>
      <c r="R167" s="305"/>
      <c r="S167" s="305"/>
      <c r="T167" s="305"/>
      <c r="U167" s="305"/>
      <c r="V167" s="305"/>
      <c r="W167" s="305"/>
      <c r="X167" s="305"/>
      <c r="Y167" s="305"/>
      <c r="Z167" s="305"/>
      <c r="AA167" s="305"/>
    </row>
    <row r="168" spans="6:27" x14ac:dyDescent="0.3">
      <c r="F168" s="305"/>
      <c r="G168" s="305"/>
      <c r="H168" s="305"/>
      <c r="I168" s="305"/>
      <c r="J168" s="305"/>
      <c r="K168" s="305"/>
      <c r="L168" s="305"/>
      <c r="M168" s="305"/>
      <c r="N168" s="305"/>
      <c r="O168" s="305"/>
      <c r="P168" s="305"/>
      <c r="Q168" s="305"/>
      <c r="R168" s="305"/>
      <c r="S168" s="305"/>
      <c r="T168" s="305"/>
      <c r="U168" s="305"/>
      <c r="V168" s="305"/>
      <c r="W168" s="305"/>
      <c r="X168" s="305"/>
      <c r="Y168" s="305"/>
      <c r="Z168" s="305"/>
      <c r="AA168" s="305"/>
    </row>
    <row r="169" spans="6:27" x14ac:dyDescent="0.3">
      <c r="F169" s="305"/>
      <c r="G169" s="305"/>
      <c r="H169" s="305"/>
      <c r="I169" s="305"/>
      <c r="J169" s="305"/>
      <c r="K169" s="305"/>
      <c r="L169" s="305"/>
      <c r="M169" s="305"/>
      <c r="N169" s="305"/>
      <c r="O169" s="305"/>
      <c r="P169" s="305"/>
      <c r="Q169" s="305"/>
      <c r="R169" s="305"/>
      <c r="S169" s="305"/>
      <c r="T169" s="305"/>
      <c r="U169" s="305"/>
      <c r="V169" s="305"/>
      <c r="W169" s="305"/>
      <c r="X169" s="305"/>
      <c r="Y169" s="305"/>
      <c r="Z169" s="305"/>
      <c r="AA169" s="305"/>
    </row>
    <row r="170" spans="6:27" x14ac:dyDescent="0.3">
      <c r="F170" s="305"/>
      <c r="G170" s="305"/>
      <c r="H170" s="305"/>
      <c r="I170" s="305"/>
      <c r="J170" s="305"/>
      <c r="K170" s="305"/>
      <c r="L170" s="305"/>
      <c r="M170" s="305"/>
      <c r="N170" s="305"/>
      <c r="O170" s="305"/>
      <c r="P170" s="305"/>
      <c r="Q170" s="305"/>
      <c r="R170" s="305"/>
      <c r="S170" s="305"/>
      <c r="T170" s="305"/>
      <c r="U170" s="305"/>
      <c r="V170" s="305"/>
      <c r="W170" s="305"/>
      <c r="X170" s="305"/>
      <c r="Y170" s="305"/>
      <c r="Z170" s="305"/>
      <c r="AA170" s="305"/>
    </row>
    <row r="171" spans="6:27" x14ac:dyDescent="0.3">
      <c r="F171" s="305"/>
      <c r="G171" s="305"/>
      <c r="H171" s="305"/>
      <c r="I171" s="305"/>
      <c r="J171" s="305"/>
      <c r="K171" s="305"/>
      <c r="L171" s="305"/>
      <c r="M171" s="305"/>
      <c r="N171" s="305"/>
      <c r="O171" s="305"/>
      <c r="P171" s="305"/>
      <c r="Q171" s="305"/>
      <c r="R171" s="305"/>
      <c r="S171" s="305"/>
      <c r="T171" s="305"/>
      <c r="U171" s="305"/>
      <c r="V171" s="305"/>
      <c r="W171" s="305"/>
      <c r="X171" s="305"/>
      <c r="Y171" s="305"/>
      <c r="Z171" s="305"/>
      <c r="AA171" s="305"/>
    </row>
    <row r="172" spans="6:27" x14ac:dyDescent="0.3">
      <c r="F172" s="305"/>
      <c r="G172" s="305"/>
      <c r="H172" s="305"/>
      <c r="I172" s="305"/>
      <c r="J172" s="305"/>
      <c r="K172" s="305"/>
      <c r="L172" s="305"/>
      <c r="M172" s="305"/>
      <c r="N172" s="305"/>
      <c r="O172" s="305"/>
      <c r="P172" s="305"/>
      <c r="Q172" s="305"/>
      <c r="R172" s="305"/>
      <c r="S172" s="305"/>
      <c r="T172" s="305"/>
      <c r="U172" s="305"/>
      <c r="V172" s="305"/>
      <c r="W172" s="305"/>
      <c r="X172" s="305"/>
      <c r="Y172" s="305"/>
      <c r="Z172" s="305"/>
      <c r="AA172" s="305"/>
    </row>
    <row r="173" spans="6:27" x14ac:dyDescent="0.3">
      <c r="F173" s="305"/>
      <c r="G173" s="305"/>
      <c r="H173" s="305"/>
      <c r="I173" s="305"/>
      <c r="J173" s="305"/>
      <c r="K173" s="305"/>
      <c r="L173" s="305"/>
      <c r="M173" s="305"/>
      <c r="N173" s="305"/>
      <c r="O173" s="305"/>
      <c r="P173" s="305"/>
      <c r="Q173" s="305"/>
      <c r="R173" s="305"/>
      <c r="S173" s="305"/>
      <c r="T173" s="305"/>
      <c r="U173" s="305"/>
      <c r="V173" s="305"/>
      <c r="W173" s="305"/>
      <c r="X173" s="305"/>
      <c r="Y173" s="305"/>
      <c r="Z173" s="305"/>
      <c r="AA173" s="305"/>
    </row>
    <row r="174" spans="6:27" x14ac:dyDescent="0.3">
      <c r="F174" s="305"/>
      <c r="G174" s="305"/>
      <c r="H174" s="305"/>
      <c r="I174" s="305"/>
      <c r="J174" s="305"/>
      <c r="K174" s="305"/>
      <c r="L174" s="305"/>
      <c r="M174" s="305"/>
      <c r="N174" s="305"/>
      <c r="O174" s="305"/>
      <c r="P174" s="305"/>
      <c r="Q174" s="305"/>
      <c r="R174" s="305"/>
      <c r="S174" s="305"/>
      <c r="T174" s="305"/>
      <c r="U174" s="305"/>
      <c r="V174" s="305"/>
      <c r="W174" s="305"/>
      <c r="X174" s="305"/>
      <c r="Y174" s="305"/>
      <c r="Z174" s="305"/>
      <c r="AA174" s="305"/>
    </row>
    <row r="175" spans="6:27" x14ac:dyDescent="0.3">
      <c r="F175" s="305"/>
      <c r="G175" s="305"/>
      <c r="H175" s="305"/>
      <c r="I175" s="305"/>
      <c r="J175" s="305"/>
      <c r="K175" s="305"/>
      <c r="L175" s="305"/>
      <c r="M175" s="305"/>
      <c r="N175" s="305"/>
      <c r="O175" s="305"/>
      <c r="P175" s="305"/>
      <c r="Q175" s="305"/>
      <c r="R175" s="305"/>
      <c r="S175" s="305"/>
      <c r="T175" s="305"/>
      <c r="U175" s="305"/>
      <c r="V175" s="305"/>
      <c r="W175" s="305"/>
      <c r="X175" s="305"/>
      <c r="Y175" s="305"/>
      <c r="Z175" s="305"/>
      <c r="AA175" s="305"/>
    </row>
    <row r="176" spans="6:27" x14ac:dyDescent="0.3">
      <c r="F176" s="305"/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/>
      <c r="Z176" s="305"/>
      <c r="AA176" s="305"/>
    </row>
    <row r="177" spans="6:27" x14ac:dyDescent="0.3">
      <c r="F177" s="305"/>
      <c r="G177" s="305"/>
      <c r="H177" s="305"/>
      <c r="I177" s="305"/>
      <c r="J177" s="305"/>
      <c r="K177" s="305"/>
      <c r="L177" s="305"/>
      <c r="M177" s="305"/>
      <c r="N177" s="305"/>
      <c r="O177" s="305"/>
      <c r="P177" s="305"/>
      <c r="Q177" s="305"/>
      <c r="R177" s="305"/>
      <c r="S177" s="305"/>
      <c r="T177" s="305"/>
      <c r="U177" s="305"/>
      <c r="V177" s="305"/>
      <c r="W177" s="305"/>
      <c r="X177" s="305"/>
      <c r="Y177" s="305"/>
      <c r="Z177" s="305"/>
      <c r="AA177" s="305"/>
    </row>
    <row r="178" spans="6:27" x14ac:dyDescent="0.3">
      <c r="F178" s="305"/>
      <c r="G178" s="305"/>
      <c r="H178" s="305"/>
      <c r="I178" s="305"/>
      <c r="J178" s="305"/>
      <c r="K178" s="305"/>
      <c r="L178" s="305"/>
      <c r="M178" s="305"/>
      <c r="N178" s="305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5"/>
      <c r="Z178" s="305"/>
      <c r="AA178" s="305"/>
    </row>
    <row r="179" spans="6:27" x14ac:dyDescent="0.3">
      <c r="F179" s="305"/>
      <c r="G179" s="305"/>
      <c r="H179" s="305"/>
      <c r="I179" s="305"/>
      <c r="J179" s="305"/>
      <c r="K179" s="305"/>
      <c r="L179" s="305"/>
      <c r="M179" s="305"/>
      <c r="N179" s="305"/>
      <c r="O179" s="305"/>
      <c r="P179" s="305"/>
      <c r="Q179" s="305"/>
      <c r="R179" s="305"/>
      <c r="S179" s="305"/>
      <c r="T179" s="305"/>
      <c r="U179" s="305"/>
      <c r="V179" s="305"/>
      <c r="W179" s="305"/>
      <c r="X179" s="305"/>
      <c r="Y179" s="305"/>
      <c r="Z179" s="305"/>
      <c r="AA179" s="305"/>
    </row>
    <row r="180" spans="6:27" x14ac:dyDescent="0.3">
      <c r="F180" s="305"/>
      <c r="G180" s="305"/>
      <c r="H180" s="305"/>
      <c r="I180" s="305"/>
      <c r="J180" s="305"/>
      <c r="K180" s="305"/>
      <c r="L180" s="305"/>
      <c r="M180" s="305"/>
      <c r="N180" s="305"/>
      <c r="O180" s="305"/>
      <c r="P180" s="305"/>
      <c r="Q180" s="305"/>
      <c r="R180" s="305"/>
      <c r="S180" s="305"/>
      <c r="T180" s="305"/>
      <c r="U180" s="305"/>
      <c r="V180" s="305"/>
      <c r="W180" s="305"/>
      <c r="X180" s="305"/>
      <c r="Y180" s="305"/>
      <c r="Z180" s="305"/>
      <c r="AA180" s="305"/>
    </row>
    <row r="181" spans="6:27" x14ac:dyDescent="0.3"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</row>
    <row r="182" spans="6:27" x14ac:dyDescent="0.3">
      <c r="F182" s="305"/>
      <c r="G182" s="305"/>
      <c r="H182" s="305"/>
      <c r="I182" s="305"/>
      <c r="J182" s="305"/>
      <c r="K182" s="305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305"/>
      <c r="X182" s="305"/>
      <c r="Y182" s="305"/>
      <c r="Z182" s="305"/>
      <c r="AA182" s="305"/>
    </row>
    <row r="183" spans="6:27" x14ac:dyDescent="0.3">
      <c r="F183" s="305"/>
      <c r="G183" s="305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  <c r="AA183" s="305"/>
    </row>
    <row r="184" spans="6:27" x14ac:dyDescent="0.3">
      <c r="F184" s="305"/>
      <c r="G184" s="305"/>
      <c r="H184" s="305"/>
      <c r="I184" s="305"/>
      <c r="J184" s="305"/>
      <c r="K184" s="305"/>
      <c r="L184" s="305"/>
      <c r="M184" s="305"/>
      <c r="N184" s="305"/>
      <c r="O184" s="305"/>
      <c r="P184" s="305"/>
      <c r="Q184" s="305"/>
      <c r="R184" s="305"/>
      <c r="S184" s="305"/>
      <c r="T184" s="305"/>
      <c r="U184" s="305"/>
      <c r="V184" s="305"/>
      <c r="W184" s="305"/>
      <c r="X184" s="305"/>
      <c r="Y184" s="305"/>
      <c r="Z184" s="305"/>
      <c r="AA184" s="305"/>
    </row>
    <row r="185" spans="6:27" x14ac:dyDescent="0.3"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  <c r="AA185" s="305"/>
    </row>
    <row r="186" spans="6:27" x14ac:dyDescent="0.3">
      <c r="F186" s="305"/>
      <c r="G186" s="305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305"/>
      <c r="S186" s="305"/>
      <c r="T186" s="305"/>
      <c r="U186" s="305"/>
      <c r="V186" s="305"/>
      <c r="W186" s="305"/>
      <c r="X186" s="305"/>
      <c r="Y186" s="305"/>
      <c r="Z186" s="305"/>
      <c r="AA186" s="305"/>
    </row>
    <row r="187" spans="6:27" x14ac:dyDescent="0.3">
      <c r="F187" s="305"/>
      <c r="G187" s="305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  <c r="AA187" s="305"/>
    </row>
    <row r="188" spans="6:27" x14ac:dyDescent="0.3">
      <c r="F188" s="305"/>
      <c r="G188" s="305"/>
      <c r="H188" s="305"/>
      <c r="I188" s="305"/>
      <c r="J188" s="305"/>
      <c r="K188" s="305"/>
      <c r="L188" s="305"/>
      <c r="M188" s="305"/>
      <c r="N188" s="305"/>
      <c r="O188" s="305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  <c r="AA188" s="305"/>
    </row>
    <row r="189" spans="6:27" x14ac:dyDescent="0.3"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</row>
    <row r="190" spans="6:27" x14ac:dyDescent="0.3">
      <c r="F190" s="305"/>
      <c r="G190" s="305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  <c r="AA190" s="305"/>
    </row>
    <row r="191" spans="6:27" x14ac:dyDescent="0.3"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  <c r="AA191" s="305"/>
    </row>
    <row r="192" spans="6:27" x14ac:dyDescent="0.3">
      <c r="F192" s="305"/>
      <c r="G192" s="305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  <c r="AA192" s="305"/>
    </row>
    <row r="193" spans="6:27" x14ac:dyDescent="0.3">
      <c r="F193" s="305"/>
      <c r="G193" s="305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  <c r="AA193" s="305"/>
    </row>
    <row r="194" spans="6:27" x14ac:dyDescent="0.3">
      <c r="F194" s="305"/>
      <c r="G194" s="305"/>
      <c r="H194" s="305"/>
      <c r="I194" s="305"/>
      <c r="J194" s="305"/>
      <c r="K194" s="305"/>
      <c r="L194" s="305"/>
      <c r="M194" s="305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  <c r="AA194" s="305"/>
    </row>
    <row r="195" spans="6:27" x14ac:dyDescent="0.3">
      <c r="F195" s="305"/>
      <c r="G195" s="305"/>
      <c r="H195" s="305"/>
      <c r="I195" s="305"/>
      <c r="J195" s="305"/>
      <c r="K195" s="305"/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305"/>
      <c r="Y195" s="305"/>
      <c r="Z195" s="305"/>
      <c r="AA195" s="305"/>
    </row>
    <row r="196" spans="6:27" x14ac:dyDescent="0.3">
      <c r="F196" s="305"/>
      <c r="G196" s="305"/>
      <c r="H196" s="305"/>
      <c r="I196" s="305"/>
      <c r="J196" s="305"/>
      <c r="K196" s="305"/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  <c r="AA196" s="305"/>
    </row>
    <row r="197" spans="6:27" x14ac:dyDescent="0.3">
      <c r="F197" s="305"/>
      <c r="G197" s="305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</row>
    <row r="198" spans="6:27" x14ac:dyDescent="0.3"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/>
      <c r="Z198" s="305"/>
      <c r="AA198" s="305"/>
    </row>
    <row r="199" spans="6:27" x14ac:dyDescent="0.3">
      <c r="F199" s="305"/>
      <c r="G199" s="305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  <c r="AA199" s="305"/>
    </row>
    <row r="200" spans="6:27" x14ac:dyDescent="0.3">
      <c r="F200" s="305"/>
      <c r="G200" s="305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5"/>
      <c r="V200" s="305"/>
      <c r="W200" s="305"/>
      <c r="X200" s="305"/>
      <c r="Y200" s="305"/>
      <c r="Z200" s="305"/>
      <c r="AA200" s="305"/>
    </row>
    <row r="201" spans="6:27" x14ac:dyDescent="0.3">
      <c r="F201" s="305"/>
      <c r="G201" s="305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  <c r="AA201" s="305"/>
    </row>
    <row r="202" spans="6:27" x14ac:dyDescent="0.3">
      <c r="F202" s="305"/>
      <c r="G202" s="305"/>
      <c r="H202" s="305"/>
      <c r="I202" s="305"/>
      <c r="J202" s="305"/>
      <c r="K202" s="305"/>
      <c r="L202" s="305"/>
      <c r="M202" s="305"/>
      <c r="N202" s="305"/>
      <c r="O202" s="305"/>
      <c r="P202" s="305"/>
      <c r="Q202" s="305"/>
      <c r="R202" s="305"/>
      <c r="S202" s="305"/>
      <c r="T202" s="305"/>
      <c r="U202" s="305"/>
      <c r="V202" s="305"/>
      <c r="W202" s="305"/>
      <c r="X202" s="305"/>
      <c r="Y202" s="305"/>
      <c r="Z202" s="305"/>
      <c r="AA202" s="305"/>
    </row>
    <row r="203" spans="6:27" x14ac:dyDescent="0.3">
      <c r="F203" s="305"/>
      <c r="G203" s="305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  <c r="AA203" s="305"/>
    </row>
    <row r="204" spans="6:27" x14ac:dyDescent="0.3">
      <c r="F204" s="305"/>
      <c r="G204" s="305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  <c r="R204" s="305"/>
      <c r="S204" s="305"/>
      <c r="T204" s="305"/>
      <c r="U204" s="305"/>
      <c r="V204" s="305"/>
      <c r="W204" s="305"/>
      <c r="X204" s="305"/>
      <c r="Y204" s="305"/>
      <c r="Z204" s="305"/>
      <c r="AA204" s="305"/>
    </row>
    <row r="205" spans="6:27" x14ac:dyDescent="0.3"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</row>
    <row r="206" spans="6:27" x14ac:dyDescent="0.3">
      <c r="F206" s="305"/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5"/>
      <c r="AA206" s="305"/>
    </row>
    <row r="207" spans="6:27" x14ac:dyDescent="0.3">
      <c r="F207" s="305"/>
      <c r="G207" s="305"/>
      <c r="H207" s="305"/>
      <c r="I207" s="305"/>
      <c r="J207" s="305"/>
      <c r="K207" s="305"/>
      <c r="L207" s="305"/>
      <c r="M207" s="305"/>
      <c r="N207" s="305"/>
      <c r="O207" s="305"/>
      <c r="P207" s="305"/>
      <c r="Q207" s="305"/>
      <c r="R207" s="305"/>
      <c r="S207" s="305"/>
      <c r="T207" s="305"/>
      <c r="U207" s="305"/>
      <c r="V207" s="305"/>
      <c r="W207" s="305"/>
      <c r="X207" s="305"/>
      <c r="Y207" s="305"/>
      <c r="Z207" s="305"/>
      <c r="AA207" s="305"/>
    </row>
    <row r="208" spans="6:27" x14ac:dyDescent="0.3">
      <c r="F208" s="305"/>
      <c r="G208" s="305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05"/>
      <c r="Y208" s="305"/>
      <c r="Z208" s="305"/>
      <c r="AA208" s="305"/>
    </row>
    <row r="209" spans="6:27" x14ac:dyDescent="0.3">
      <c r="F209" s="305"/>
      <c r="G209" s="305"/>
      <c r="H209" s="305"/>
      <c r="I209" s="305"/>
      <c r="J209" s="305"/>
      <c r="K209" s="305"/>
      <c r="L209" s="305"/>
      <c r="M209" s="305"/>
      <c r="N209" s="305"/>
      <c r="O209" s="305"/>
      <c r="P209" s="305"/>
      <c r="Q209" s="305"/>
      <c r="R209" s="305"/>
      <c r="S209" s="305"/>
      <c r="T209" s="305"/>
      <c r="U209" s="305"/>
      <c r="V209" s="305"/>
      <c r="W209" s="305"/>
      <c r="X209" s="305"/>
      <c r="Y209" s="305"/>
      <c r="Z209" s="305"/>
      <c r="AA209" s="305"/>
    </row>
    <row r="210" spans="6:27" x14ac:dyDescent="0.3"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  <c r="AA210" s="305"/>
    </row>
    <row r="211" spans="6:27" x14ac:dyDescent="0.3">
      <c r="F211" s="305"/>
      <c r="G211" s="305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5"/>
      <c r="X211" s="305"/>
      <c r="Y211" s="305"/>
      <c r="Z211" s="305"/>
      <c r="AA211" s="305"/>
    </row>
    <row r="212" spans="6:27" x14ac:dyDescent="0.3"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  <c r="AA212" s="305"/>
    </row>
    <row r="213" spans="6:27" x14ac:dyDescent="0.3"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</row>
    <row r="214" spans="6:27" x14ac:dyDescent="0.3"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/>
      <c r="Z214" s="305"/>
      <c r="AA214" s="305"/>
    </row>
    <row r="215" spans="6:27" x14ac:dyDescent="0.3"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</row>
    <row r="216" spans="6:27" x14ac:dyDescent="0.3">
      <c r="F216" s="305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5"/>
      <c r="V216" s="305"/>
      <c r="W216" s="305"/>
      <c r="X216" s="305"/>
      <c r="Y216" s="305"/>
      <c r="Z216" s="305"/>
      <c r="AA216" s="305"/>
    </row>
    <row r="217" spans="6:27" x14ac:dyDescent="0.3"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</row>
    <row r="218" spans="6:27" x14ac:dyDescent="0.3">
      <c r="F218" s="305"/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  <c r="AA218" s="305"/>
    </row>
    <row r="219" spans="6:27" x14ac:dyDescent="0.3"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</row>
    <row r="220" spans="6:27" x14ac:dyDescent="0.3"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  <c r="AA220" s="305"/>
    </row>
    <row r="221" spans="6:27" x14ac:dyDescent="0.3"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</row>
    <row r="222" spans="6:27" x14ac:dyDescent="0.3"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</row>
    <row r="223" spans="6:27" x14ac:dyDescent="0.3"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</row>
    <row r="224" spans="6:27" x14ac:dyDescent="0.3"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</row>
    <row r="225" spans="6:27" x14ac:dyDescent="0.3"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</row>
    <row r="226" spans="6:27" x14ac:dyDescent="0.3"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</row>
    <row r="227" spans="6:27" x14ac:dyDescent="0.3"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  <c r="AA227" s="305"/>
    </row>
    <row r="228" spans="6:27" x14ac:dyDescent="0.3">
      <c r="F228" s="305"/>
      <c r="G228" s="305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  <c r="AA228" s="305"/>
    </row>
    <row r="229" spans="6:27" x14ac:dyDescent="0.3"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</row>
    <row r="230" spans="6:27" x14ac:dyDescent="0.3">
      <c r="F230" s="305"/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  <c r="AA230" s="305"/>
    </row>
    <row r="231" spans="6:27" x14ac:dyDescent="0.3"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</row>
    <row r="232" spans="6:27" x14ac:dyDescent="0.3"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05"/>
      <c r="Y232" s="305"/>
      <c r="Z232" s="305"/>
      <c r="AA232" s="305"/>
    </row>
    <row r="233" spans="6:27" x14ac:dyDescent="0.3"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</row>
    <row r="234" spans="6:27" x14ac:dyDescent="0.3">
      <c r="F234" s="305"/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/>
      <c r="Z234" s="305"/>
      <c r="AA234" s="305"/>
    </row>
    <row r="235" spans="6:27" x14ac:dyDescent="0.3"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</row>
    <row r="236" spans="6:27" x14ac:dyDescent="0.3"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05"/>
      <c r="Y236" s="305"/>
      <c r="Z236" s="305"/>
      <c r="AA236" s="305"/>
    </row>
    <row r="237" spans="6:27" x14ac:dyDescent="0.3"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</row>
    <row r="238" spans="6:27" x14ac:dyDescent="0.3"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</row>
    <row r="239" spans="6:27" x14ac:dyDescent="0.3">
      <c r="F239" s="305"/>
      <c r="G239" s="305"/>
      <c r="H239" s="305"/>
      <c r="I239" s="305"/>
      <c r="J239" s="305"/>
      <c r="K239" s="305"/>
      <c r="L239" s="305"/>
      <c r="M239" s="305"/>
      <c r="N239" s="305"/>
      <c r="O239" s="305"/>
      <c r="P239" s="305"/>
      <c r="Q239" s="305"/>
      <c r="R239" s="305"/>
      <c r="S239" s="305"/>
      <c r="T239" s="305"/>
      <c r="U239" s="305"/>
      <c r="V239" s="305"/>
      <c r="W239" s="305"/>
      <c r="X239" s="305"/>
      <c r="Y239" s="305"/>
      <c r="Z239" s="305"/>
      <c r="AA239" s="305"/>
    </row>
    <row r="240" spans="6:27" x14ac:dyDescent="0.3"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  <c r="AA240" s="305"/>
    </row>
    <row r="241" spans="6:27" x14ac:dyDescent="0.3">
      <c r="F241" s="305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05"/>
      <c r="Y241" s="305"/>
      <c r="Z241" s="305"/>
      <c r="AA241" s="305"/>
    </row>
    <row r="242" spans="6:27" x14ac:dyDescent="0.3"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/>
      <c r="Z242" s="305"/>
      <c r="AA242" s="305"/>
    </row>
    <row r="243" spans="6:27" x14ac:dyDescent="0.3">
      <c r="F243" s="305"/>
      <c r="G243" s="305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305"/>
      <c r="T243" s="305"/>
      <c r="U243" s="305"/>
      <c r="V243" s="305"/>
      <c r="W243" s="305"/>
      <c r="X243" s="305"/>
      <c r="Y243" s="305"/>
      <c r="Z243" s="305"/>
      <c r="AA243" s="305"/>
    </row>
    <row r="244" spans="6:27" x14ac:dyDescent="0.3"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  <c r="AA244" s="305"/>
    </row>
    <row r="245" spans="6:27" x14ac:dyDescent="0.3"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</row>
    <row r="246" spans="6:27" x14ac:dyDescent="0.3">
      <c r="F246" s="305"/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5"/>
      <c r="AA246" s="305"/>
    </row>
    <row r="247" spans="6:27" x14ac:dyDescent="0.3"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</row>
    <row r="248" spans="6:27" x14ac:dyDescent="0.3">
      <c r="F248" s="305"/>
      <c r="G248" s="305"/>
      <c r="H248" s="305"/>
      <c r="I248" s="305"/>
      <c r="J248" s="305"/>
      <c r="K248" s="305"/>
      <c r="L248" s="305"/>
      <c r="M248" s="305"/>
      <c r="N248" s="305"/>
      <c r="O248" s="305"/>
      <c r="P248" s="305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  <c r="AA248" s="305"/>
    </row>
    <row r="249" spans="6:27" x14ac:dyDescent="0.3"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</row>
    <row r="250" spans="6:27" x14ac:dyDescent="0.3"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  <c r="AA250" s="305"/>
    </row>
    <row r="251" spans="6:27" x14ac:dyDescent="0.3"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</row>
    <row r="252" spans="6:27" x14ac:dyDescent="0.3">
      <c r="F252" s="305"/>
      <c r="G252" s="305"/>
      <c r="H252" s="305"/>
      <c r="I252" s="305"/>
      <c r="J252" s="305"/>
      <c r="K252" s="305"/>
      <c r="L252" s="305"/>
      <c r="M252" s="305"/>
      <c r="N252" s="305"/>
      <c r="O252" s="305"/>
      <c r="P252" s="305"/>
      <c r="Q252" s="305"/>
      <c r="R252" s="305"/>
      <c r="S252" s="305"/>
      <c r="T252" s="305"/>
      <c r="U252" s="305"/>
      <c r="V252" s="305"/>
      <c r="W252" s="305"/>
      <c r="X252" s="305"/>
      <c r="Y252" s="305"/>
      <c r="Z252" s="305"/>
      <c r="AA252" s="305"/>
    </row>
    <row r="253" spans="6:27" x14ac:dyDescent="0.3"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</row>
    <row r="254" spans="6:27" x14ac:dyDescent="0.3"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  <c r="AA254" s="305"/>
    </row>
    <row r="255" spans="6:27" x14ac:dyDescent="0.3"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</row>
    <row r="256" spans="6:27" x14ac:dyDescent="0.3"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</row>
    <row r="257" spans="6:27" x14ac:dyDescent="0.3"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  <c r="AA257" s="305"/>
    </row>
    <row r="258" spans="6:27" x14ac:dyDescent="0.3">
      <c r="F258" s="305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  <c r="AA258" s="305"/>
    </row>
    <row r="259" spans="6:27" x14ac:dyDescent="0.3"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  <c r="AA259" s="305"/>
    </row>
    <row r="260" spans="6:27" x14ac:dyDescent="0.3"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  <c r="AA260" s="305"/>
    </row>
    <row r="261" spans="6:27" x14ac:dyDescent="0.3"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</row>
    <row r="262" spans="6:27" x14ac:dyDescent="0.3"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  <c r="AA262" s="305"/>
    </row>
    <row r="263" spans="6:27" x14ac:dyDescent="0.3"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</row>
    <row r="264" spans="6:27" x14ac:dyDescent="0.3"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</row>
    <row r="265" spans="6:27" x14ac:dyDescent="0.3"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</row>
    <row r="266" spans="6:27" x14ac:dyDescent="0.3">
      <c r="F266" s="305"/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  <c r="AA266" s="305"/>
    </row>
    <row r="267" spans="6:27" x14ac:dyDescent="0.3"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</row>
    <row r="268" spans="6:27" x14ac:dyDescent="0.3"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</row>
    <row r="269" spans="6:27" x14ac:dyDescent="0.3"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</row>
    <row r="270" spans="6:27" x14ac:dyDescent="0.3"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</row>
    <row r="271" spans="6:27" x14ac:dyDescent="0.3"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</row>
    <row r="272" spans="6:27" x14ac:dyDescent="0.3"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</row>
    <row r="273" spans="6:27" x14ac:dyDescent="0.3"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</row>
    <row r="274" spans="6:27" x14ac:dyDescent="0.3"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</row>
    <row r="275" spans="6:27" x14ac:dyDescent="0.3"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</row>
    <row r="276" spans="6:27" x14ac:dyDescent="0.3"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  <c r="AA276" s="305"/>
    </row>
    <row r="277" spans="6:27" x14ac:dyDescent="0.3"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</row>
    <row r="278" spans="6:27" x14ac:dyDescent="0.3">
      <c r="F278" s="305"/>
      <c r="G278" s="305"/>
      <c r="H278" s="305"/>
      <c r="I278" s="305"/>
      <c r="J278" s="305"/>
      <c r="K278" s="305"/>
      <c r="L278" s="305"/>
      <c r="M278" s="305"/>
      <c r="N278" s="305"/>
      <c r="O278" s="305"/>
      <c r="P278" s="305"/>
      <c r="Q278" s="305"/>
      <c r="R278" s="305"/>
      <c r="S278" s="305"/>
      <c r="T278" s="305"/>
      <c r="U278" s="305"/>
      <c r="V278" s="305"/>
      <c r="W278" s="305"/>
      <c r="X278" s="305"/>
      <c r="Y278" s="305"/>
      <c r="Z278" s="305"/>
      <c r="AA278" s="305"/>
    </row>
    <row r="279" spans="6:27" x14ac:dyDescent="0.3">
      <c r="F279" s="305"/>
      <c r="G279" s="305"/>
      <c r="H279" s="305"/>
      <c r="I279" s="305"/>
      <c r="J279" s="305"/>
      <c r="K279" s="305"/>
      <c r="L279" s="305"/>
      <c r="M279" s="305"/>
      <c r="N279" s="305"/>
      <c r="O279" s="305"/>
      <c r="P279" s="305"/>
      <c r="Q279" s="305"/>
      <c r="R279" s="305"/>
      <c r="S279" s="305"/>
      <c r="T279" s="305"/>
      <c r="U279" s="305"/>
      <c r="V279" s="305"/>
      <c r="W279" s="305"/>
      <c r="X279" s="305"/>
      <c r="Y279" s="305"/>
      <c r="Z279" s="305"/>
      <c r="AA279" s="305"/>
    </row>
    <row r="280" spans="6:27" x14ac:dyDescent="0.3">
      <c r="F280" s="305"/>
      <c r="G280" s="305"/>
      <c r="H280" s="305"/>
      <c r="I280" s="305"/>
      <c r="J280" s="305"/>
      <c r="K280" s="305"/>
      <c r="L280" s="305"/>
      <c r="M280" s="305"/>
      <c r="N280" s="305"/>
      <c r="O280" s="305"/>
      <c r="P280" s="305"/>
      <c r="Q280" s="305"/>
      <c r="R280" s="305"/>
      <c r="S280" s="305"/>
      <c r="T280" s="305"/>
      <c r="U280" s="305"/>
      <c r="V280" s="305"/>
      <c r="W280" s="305"/>
      <c r="X280" s="305"/>
      <c r="Y280" s="305"/>
      <c r="Z280" s="305"/>
      <c r="AA280" s="305"/>
    </row>
    <row r="281" spans="6:27" x14ac:dyDescent="0.3">
      <c r="F281" s="305"/>
      <c r="G281" s="305"/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  <c r="AA281" s="305"/>
    </row>
    <row r="282" spans="6:27" x14ac:dyDescent="0.3">
      <c r="F282" s="305"/>
      <c r="G282" s="305"/>
      <c r="H282" s="305"/>
      <c r="I282" s="305"/>
      <c r="J282" s="305"/>
      <c r="K282" s="305"/>
      <c r="L282" s="305"/>
      <c r="M282" s="305"/>
      <c r="N282" s="305"/>
      <c r="O282" s="305"/>
      <c r="P282" s="305"/>
      <c r="Q282" s="305"/>
      <c r="R282" s="305"/>
      <c r="S282" s="305"/>
      <c r="T282" s="305"/>
      <c r="U282" s="305"/>
      <c r="V282" s="305"/>
      <c r="W282" s="305"/>
      <c r="X282" s="305"/>
      <c r="Y282" s="305"/>
      <c r="Z282" s="305"/>
      <c r="AA282" s="305"/>
    </row>
    <row r="283" spans="6:27" x14ac:dyDescent="0.3">
      <c r="F283" s="305"/>
      <c r="G283" s="305"/>
      <c r="H283" s="305"/>
      <c r="I283" s="305"/>
      <c r="J283" s="305"/>
      <c r="K283" s="305"/>
      <c r="L283" s="305"/>
      <c r="M283" s="305"/>
      <c r="N283" s="305"/>
      <c r="O283" s="305"/>
      <c r="P283" s="305"/>
      <c r="Q283" s="305"/>
      <c r="R283" s="305"/>
      <c r="S283" s="305"/>
      <c r="T283" s="305"/>
      <c r="U283" s="305"/>
      <c r="V283" s="305"/>
      <c r="W283" s="305"/>
      <c r="X283" s="305"/>
      <c r="Y283" s="305"/>
      <c r="Z283" s="305"/>
      <c r="AA283" s="305"/>
    </row>
    <row r="284" spans="6:27" x14ac:dyDescent="0.3">
      <c r="F284" s="305"/>
      <c r="G284" s="305"/>
      <c r="H284" s="305"/>
      <c r="I284" s="305"/>
      <c r="J284" s="305"/>
      <c r="K284" s="305"/>
      <c r="L284" s="305"/>
      <c r="M284" s="305"/>
      <c r="N284" s="305"/>
      <c r="O284" s="305"/>
      <c r="P284" s="305"/>
      <c r="Q284" s="305"/>
      <c r="R284" s="305"/>
      <c r="S284" s="305"/>
      <c r="T284" s="305"/>
      <c r="U284" s="305"/>
      <c r="V284" s="305"/>
      <c r="W284" s="305"/>
      <c r="X284" s="305"/>
      <c r="Y284" s="305"/>
      <c r="Z284" s="305"/>
      <c r="AA284" s="305"/>
    </row>
    <row r="285" spans="6:27" x14ac:dyDescent="0.3">
      <c r="F285" s="305"/>
      <c r="G285" s="305"/>
      <c r="H285" s="305"/>
      <c r="I285" s="305"/>
      <c r="J285" s="305"/>
      <c r="K285" s="305"/>
      <c r="L285" s="305"/>
      <c r="M285" s="305"/>
      <c r="N285" s="305"/>
      <c r="O285" s="305"/>
      <c r="P285" s="305"/>
      <c r="Q285" s="305"/>
      <c r="R285" s="305"/>
      <c r="S285" s="305"/>
      <c r="T285" s="305"/>
      <c r="U285" s="305"/>
      <c r="V285" s="305"/>
      <c r="W285" s="305"/>
      <c r="X285" s="305"/>
      <c r="Y285" s="305"/>
      <c r="Z285" s="305"/>
      <c r="AA285" s="305"/>
    </row>
    <row r="286" spans="6:27" x14ac:dyDescent="0.3">
      <c r="F286" s="305"/>
      <c r="G286" s="305"/>
      <c r="H286" s="305"/>
      <c r="I286" s="305"/>
      <c r="J286" s="305"/>
      <c r="K286" s="305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5"/>
      <c r="AA286" s="305"/>
    </row>
    <row r="287" spans="6:27" x14ac:dyDescent="0.3">
      <c r="F287" s="305"/>
      <c r="G287" s="305"/>
      <c r="H287" s="305"/>
      <c r="I287" s="305"/>
      <c r="J287" s="305"/>
      <c r="K287" s="305"/>
      <c r="L287" s="305"/>
      <c r="M287" s="305"/>
      <c r="N287" s="305"/>
      <c r="O287" s="305"/>
      <c r="P287" s="305"/>
      <c r="Q287" s="305"/>
      <c r="R287" s="305"/>
      <c r="S287" s="305"/>
      <c r="T287" s="305"/>
      <c r="U287" s="305"/>
      <c r="V287" s="305"/>
      <c r="W287" s="305"/>
      <c r="X287" s="305"/>
      <c r="Y287" s="305"/>
      <c r="Z287" s="305"/>
      <c r="AA287" s="305"/>
    </row>
    <row r="288" spans="6:27" x14ac:dyDescent="0.3">
      <c r="F288" s="305"/>
      <c r="G288" s="305"/>
      <c r="H288" s="305"/>
      <c r="I288" s="305"/>
      <c r="J288" s="305"/>
      <c r="K288" s="305"/>
      <c r="L288" s="305"/>
      <c r="M288" s="305"/>
      <c r="N288" s="305"/>
      <c r="O288" s="305"/>
      <c r="P288" s="305"/>
      <c r="Q288" s="305"/>
      <c r="R288" s="305"/>
      <c r="S288" s="305"/>
      <c r="T288" s="305"/>
      <c r="U288" s="305"/>
      <c r="V288" s="305"/>
      <c r="W288" s="305"/>
      <c r="X288" s="305"/>
      <c r="Y288" s="305"/>
      <c r="Z288" s="305"/>
      <c r="AA288" s="305"/>
    </row>
    <row r="289" spans="6:27" x14ac:dyDescent="0.3">
      <c r="F289" s="305"/>
      <c r="G289" s="305"/>
      <c r="H289" s="305"/>
      <c r="I289" s="305"/>
      <c r="J289" s="305"/>
      <c r="K289" s="305"/>
      <c r="L289" s="305"/>
      <c r="M289" s="305"/>
      <c r="N289" s="305"/>
      <c r="O289" s="305"/>
      <c r="P289" s="305"/>
      <c r="Q289" s="305"/>
      <c r="R289" s="305"/>
      <c r="S289" s="305"/>
      <c r="T289" s="305"/>
      <c r="U289" s="305"/>
      <c r="V289" s="305"/>
      <c r="W289" s="305"/>
      <c r="X289" s="305"/>
      <c r="Y289" s="305"/>
      <c r="Z289" s="305"/>
      <c r="AA289" s="305"/>
    </row>
    <row r="290" spans="6:27" x14ac:dyDescent="0.3">
      <c r="F290" s="305"/>
      <c r="G290" s="305"/>
      <c r="H290" s="305"/>
      <c r="I290" s="305"/>
      <c r="J290" s="305"/>
      <c r="K290" s="305"/>
      <c r="L290" s="305"/>
      <c r="M290" s="305"/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  <c r="X290" s="305"/>
      <c r="Y290" s="305"/>
      <c r="Z290" s="305"/>
      <c r="AA290" s="305"/>
    </row>
    <row r="291" spans="6:27" x14ac:dyDescent="0.3">
      <c r="F291" s="305"/>
      <c r="G291" s="305"/>
      <c r="H291" s="305"/>
      <c r="I291" s="305"/>
      <c r="J291" s="305"/>
      <c r="K291" s="305"/>
      <c r="L291" s="305"/>
      <c r="M291" s="305"/>
      <c r="N291" s="305"/>
      <c r="O291" s="305"/>
      <c r="P291" s="305"/>
      <c r="Q291" s="305"/>
      <c r="R291" s="305"/>
      <c r="S291" s="305"/>
      <c r="T291" s="305"/>
      <c r="U291" s="305"/>
      <c r="V291" s="305"/>
      <c r="W291" s="305"/>
      <c r="X291" s="305"/>
      <c r="Y291" s="305"/>
      <c r="Z291" s="305"/>
      <c r="AA291" s="305"/>
    </row>
    <row r="292" spans="6:27" x14ac:dyDescent="0.3">
      <c r="F292" s="305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305"/>
      <c r="T292" s="305"/>
      <c r="U292" s="305"/>
      <c r="V292" s="305"/>
      <c r="W292" s="305"/>
      <c r="X292" s="305"/>
      <c r="Y292" s="305"/>
      <c r="Z292" s="305"/>
      <c r="AA292" s="305"/>
    </row>
    <row r="293" spans="6:27" x14ac:dyDescent="0.3">
      <c r="F293" s="305"/>
      <c r="G293" s="305"/>
      <c r="H293" s="305"/>
      <c r="I293" s="305"/>
      <c r="J293" s="305"/>
      <c r="K293" s="305"/>
      <c r="L293" s="305"/>
      <c r="M293" s="305"/>
      <c r="N293" s="305"/>
      <c r="O293" s="305"/>
      <c r="P293" s="305"/>
      <c r="Q293" s="305"/>
      <c r="R293" s="305"/>
      <c r="S293" s="305"/>
      <c r="T293" s="305"/>
      <c r="U293" s="305"/>
      <c r="V293" s="305"/>
      <c r="W293" s="305"/>
      <c r="X293" s="305"/>
      <c r="Y293" s="305"/>
      <c r="Z293" s="305"/>
      <c r="AA293" s="305"/>
    </row>
    <row r="294" spans="6:27" x14ac:dyDescent="0.3">
      <c r="F294" s="305"/>
      <c r="G294" s="305"/>
      <c r="H294" s="305"/>
      <c r="I294" s="305"/>
      <c r="J294" s="305"/>
      <c r="K294" s="305"/>
      <c r="L294" s="305"/>
      <c r="M294" s="305"/>
      <c r="N294" s="305"/>
      <c r="O294" s="305"/>
      <c r="P294" s="305"/>
      <c r="Q294" s="305"/>
      <c r="R294" s="305"/>
      <c r="S294" s="305"/>
      <c r="T294" s="305"/>
      <c r="U294" s="305"/>
      <c r="V294" s="305"/>
      <c r="W294" s="305"/>
      <c r="X294" s="305"/>
      <c r="Y294" s="305"/>
      <c r="Z294" s="305"/>
      <c r="AA294" s="305"/>
    </row>
    <row r="295" spans="6:27" x14ac:dyDescent="0.3">
      <c r="F295" s="305"/>
      <c r="G295" s="305"/>
      <c r="H295" s="305"/>
      <c r="I295" s="305"/>
      <c r="J295" s="305"/>
      <c r="K295" s="305"/>
      <c r="L295" s="305"/>
      <c r="M295" s="305"/>
      <c r="N295" s="305"/>
      <c r="O295" s="305"/>
      <c r="P295" s="305"/>
      <c r="Q295" s="305"/>
      <c r="R295" s="305"/>
      <c r="S295" s="305"/>
      <c r="T295" s="305"/>
      <c r="U295" s="305"/>
      <c r="V295" s="305"/>
      <c r="W295" s="305"/>
      <c r="X295" s="305"/>
      <c r="Y295" s="305"/>
      <c r="Z295" s="305"/>
      <c r="AA295" s="305"/>
    </row>
    <row r="296" spans="6:27" x14ac:dyDescent="0.3">
      <c r="F296" s="305"/>
      <c r="G296" s="305"/>
      <c r="H296" s="305"/>
      <c r="I296" s="305"/>
      <c r="J296" s="305"/>
      <c r="K296" s="305"/>
      <c r="L296" s="305"/>
      <c r="M296" s="305"/>
      <c r="N296" s="305"/>
      <c r="O296" s="305"/>
      <c r="P296" s="305"/>
      <c r="Q296" s="305"/>
      <c r="R296" s="305"/>
      <c r="S296" s="305"/>
      <c r="T296" s="305"/>
      <c r="U296" s="305"/>
      <c r="V296" s="305"/>
      <c r="W296" s="305"/>
      <c r="X296" s="305"/>
      <c r="Y296" s="305"/>
      <c r="Z296" s="305"/>
      <c r="AA296" s="305"/>
    </row>
    <row r="297" spans="6:27" x14ac:dyDescent="0.3"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</row>
    <row r="298" spans="6:27" x14ac:dyDescent="0.3"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</row>
    <row r="299" spans="6:27" x14ac:dyDescent="0.3"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</row>
    <row r="300" spans="6:27" x14ac:dyDescent="0.3"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</row>
    <row r="301" spans="6:27" x14ac:dyDescent="0.3"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</row>
    <row r="302" spans="6:27" x14ac:dyDescent="0.3"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</row>
    <row r="303" spans="6:27" x14ac:dyDescent="0.3"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</row>
    <row r="304" spans="6:27" x14ac:dyDescent="0.3"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</row>
    <row r="305" spans="6:27" x14ac:dyDescent="0.3"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</row>
    <row r="306" spans="6:27" x14ac:dyDescent="0.3"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</row>
    <row r="307" spans="6:27" x14ac:dyDescent="0.3"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</row>
    <row r="308" spans="6:27" x14ac:dyDescent="0.3"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</row>
    <row r="309" spans="6:27" x14ac:dyDescent="0.3"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</row>
    <row r="310" spans="6:27" x14ac:dyDescent="0.3"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</row>
    <row r="311" spans="6:27" x14ac:dyDescent="0.3"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</row>
    <row r="312" spans="6:27" x14ac:dyDescent="0.3"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</row>
    <row r="313" spans="6:27" x14ac:dyDescent="0.3"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</row>
    <row r="314" spans="6:27" x14ac:dyDescent="0.3">
      <c r="F314" s="305"/>
      <c r="G314" s="305"/>
      <c r="H314" s="305"/>
      <c r="I314" s="305"/>
      <c r="J314" s="305"/>
      <c r="K314" s="305"/>
      <c r="L314" s="305"/>
      <c r="M314" s="305"/>
      <c r="N314" s="305"/>
      <c r="O314" s="305"/>
      <c r="P314" s="305"/>
      <c r="Q314" s="305"/>
      <c r="R314" s="305"/>
      <c r="S314" s="305"/>
      <c r="T314" s="305"/>
      <c r="U314" s="305"/>
      <c r="V314" s="305"/>
      <c r="W314" s="305"/>
      <c r="X314" s="305"/>
      <c r="Y314" s="305"/>
      <c r="Z314" s="305"/>
      <c r="AA314" s="305"/>
    </row>
    <row r="315" spans="6:27" x14ac:dyDescent="0.3">
      <c r="F315" s="305"/>
      <c r="G315" s="305"/>
      <c r="H315" s="305"/>
      <c r="I315" s="305"/>
      <c r="J315" s="305"/>
      <c r="K315" s="305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  <c r="AA315" s="305"/>
    </row>
    <row r="316" spans="6:27" x14ac:dyDescent="0.3">
      <c r="F316" s="305"/>
      <c r="G316" s="305"/>
      <c r="H316" s="305"/>
      <c r="I316" s="305"/>
      <c r="J316" s="305"/>
      <c r="K316" s="305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/>
      <c r="Z316" s="305"/>
      <c r="AA316" s="305"/>
    </row>
    <row r="317" spans="6:27" x14ac:dyDescent="0.3">
      <c r="F317" s="305"/>
      <c r="G317" s="305"/>
      <c r="H317" s="305"/>
      <c r="I317" s="305"/>
      <c r="J317" s="305"/>
      <c r="K317" s="305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  <c r="AA317" s="305"/>
    </row>
    <row r="318" spans="6:27" x14ac:dyDescent="0.3">
      <c r="F318" s="305"/>
      <c r="G318" s="305"/>
      <c r="H318" s="305"/>
      <c r="I318" s="305"/>
      <c r="J318" s="305"/>
      <c r="K318" s="305"/>
      <c r="L318" s="305"/>
      <c r="M318" s="305"/>
      <c r="N318" s="305"/>
      <c r="O318" s="305"/>
      <c r="P318" s="305"/>
      <c r="Q318" s="305"/>
      <c r="R318" s="305"/>
      <c r="S318" s="305"/>
      <c r="T318" s="305"/>
      <c r="U318" s="305"/>
      <c r="V318" s="305"/>
      <c r="W318" s="305"/>
      <c r="X318" s="305"/>
      <c r="Y318" s="305"/>
      <c r="Z318" s="305"/>
      <c r="AA318" s="305"/>
    </row>
    <row r="319" spans="6:27" x14ac:dyDescent="0.3">
      <c r="F319" s="305"/>
      <c r="G319" s="305"/>
      <c r="H319" s="305"/>
      <c r="I319" s="305"/>
      <c r="J319" s="305"/>
      <c r="K319" s="305"/>
      <c r="L319" s="305"/>
      <c r="M319" s="305"/>
      <c r="N319" s="305"/>
      <c r="O319" s="305"/>
      <c r="P319" s="305"/>
      <c r="Q319" s="305"/>
      <c r="R319" s="305"/>
      <c r="S319" s="305"/>
      <c r="T319" s="305"/>
      <c r="U319" s="305"/>
      <c r="V319" s="305"/>
      <c r="W319" s="305"/>
      <c r="X319" s="305"/>
      <c r="Y319" s="305"/>
      <c r="Z319" s="305"/>
      <c r="AA319" s="305"/>
    </row>
    <row r="320" spans="6:27" x14ac:dyDescent="0.3">
      <c r="F320" s="305"/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/>
      <c r="Z320" s="305"/>
      <c r="AA320" s="305"/>
    </row>
    <row r="321" spans="6:27" x14ac:dyDescent="0.3">
      <c r="F321" s="305"/>
      <c r="G321" s="305"/>
      <c r="H321" s="305"/>
      <c r="I321" s="305"/>
      <c r="J321" s="305"/>
      <c r="K321" s="305"/>
      <c r="L321" s="305"/>
      <c r="M321" s="305"/>
      <c r="N321" s="305"/>
      <c r="O321" s="305"/>
      <c r="P321" s="305"/>
      <c r="Q321" s="305"/>
      <c r="R321" s="305"/>
      <c r="S321" s="305"/>
      <c r="T321" s="305"/>
      <c r="U321" s="305"/>
      <c r="V321" s="305"/>
      <c r="W321" s="305"/>
      <c r="X321" s="305"/>
      <c r="Y321" s="305"/>
      <c r="Z321" s="305"/>
      <c r="AA321" s="305"/>
    </row>
    <row r="322" spans="6:27" x14ac:dyDescent="0.3">
      <c r="F322" s="305"/>
      <c r="G322" s="305"/>
      <c r="H322" s="305"/>
      <c r="I322" s="305"/>
      <c r="J322" s="305"/>
      <c r="K322" s="305"/>
      <c r="L322" s="305"/>
      <c r="M322" s="305"/>
      <c r="N322" s="305"/>
      <c r="O322" s="305"/>
      <c r="P322" s="305"/>
      <c r="Q322" s="305"/>
      <c r="R322" s="305"/>
      <c r="S322" s="305"/>
      <c r="T322" s="305"/>
      <c r="U322" s="305"/>
      <c r="V322" s="305"/>
      <c r="W322" s="305"/>
      <c r="X322" s="305"/>
      <c r="Y322" s="305"/>
      <c r="Z322" s="305"/>
      <c r="AA322" s="305"/>
    </row>
    <row r="323" spans="6:27" x14ac:dyDescent="0.3">
      <c r="F323" s="305"/>
      <c r="G323" s="305"/>
      <c r="H323" s="305"/>
      <c r="I323" s="305"/>
      <c r="J323" s="305"/>
      <c r="K323" s="305"/>
      <c r="L323" s="305"/>
      <c r="M323" s="305"/>
      <c r="N323" s="305"/>
      <c r="O323" s="305"/>
      <c r="P323" s="305"/>
      <c r="Q323" s="305"/>
      <c r="R323" s="305"/>
      <c r="S323" s="305"/>
      <c r="T323" s="305"/>
      <c r="U323" s="305"/>
      <c r="V323" s="305"/>
      <c r="W323" s="305"/>
      <c r="X323" s="305"/>
      <c r="Y323" s="305"/>
      <c r="Z323" s="305"/>
      <c r="AA323" s="305"/>
    </row>
    <row r="324" spans="6:27" x14ac:dyDescent="0.3">
      <c r="F324" s="305"/>
      <c r="G324" s="305"/>
      <c r="H324" s="305"/>
      <c r="I324" s="305"/>
      <c r="J324" s="305"/>
      <c r="K324" s="305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/>
      <c r="Z324" s="305"/>
      <c r="AA324" s="305"/>
    </row>
    <row r="325" spans="6:27" x14ac:dyDescent="0.3">
      <c r="F325" s="305"/>
      <c r="G325" s="305"/>
      <c r="H325" s="305"/>
      <c r="I325" s="305"/>
      <c r="J325" s="305"/>
      <c r="K325" s="305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  <c r="AA325" s="305"/>
    </row>
    <row r="326" spans="6:27" x14ac:dyDescent="0.3">
      <c r="F326" s="305"/>
      <c r="G326" s="305"/>
      <c r="H326" s="305"/>
      <c r="I326" s="305"/>
      <c r="J326" s="305"/>
      <c r="K326" s="305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5"/>
      <c r="AA326" s="305"/>
    </row>
    <row r="327" spans="6:27" x14ac:dyDescent="0.3">
      <c r="F327" s="305"/>
      <c r="G327" s="305"/>
      <c r="H327" s="305"/>
      <c r="I327" s="305"/>
      <c r="J327" s="305"/>
      <c r="K327" s="305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  <c r="AA327" s="305"/>
    </row>
    <row r="328" spans="6:27" x14ac:dyDescent="0.3">
      <c r="F328" s="305"/>
      <c r="G328" s="305"/>
      <c r="H328" s="305"/>
      <c r="I328" s="305"/>
      <c r="J328" s="305"/>
      <c r="K328" s="305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/>
      <c r="Z328" s="305"/>
      <c r="AA328" s="305"/>
    </row>
    <row r="329" spans="6:27" x14ac:dyDescent="0.3">
      <c r="F329" s="305"/>
      <c r="G329" s="305"/>
      <c r="H329" s="305"/>
      <c r="I329" s="305"/>
      <c r="J329" s="305"/>
      <c r="K329" s="305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  <c r="AA329" s="305"/>
    </row>
    <row r="330" spans="6:27" x14ac:dyDescent="0.3">
      <c r="F330" s="305"/>
      <c r="G330" s="305"/>
      <c r="H330" s="305"/>
      <c r="I330" s="305"/>
      <c r="J330" s="305"/>
      <c r="K330" s="305"/>
      <c r="L330" s="305"/>
      <c r="M330" s="305"/>
      <c r="N330" s="305"/>
      <c r="O330" s="305"/>
      <c r="P330" s="305"/>
      <c r="Q330" s="305"/>
      <c r="R330" s="305"/>
      <c r="S330" s="305"/>
      <c r="T330" s="305"/>
      <c r="U330" s="305"/>
      <c r="V330" s="305"/>
      <c r="W330" s="305"/>
      <c r="X330" s="305"/>
      <c r="Y330" s="305"/>
      <c r="Z330" s="305"/>
      <c r="AA330" s="305"/>
    </row>
    <row r="331" spans="6:27" x14ac:dyDescent="0.3">
      <c r="F331" s="305"/>
      <c r="G331" s="305"/>
      <c r="H331" s="305"/>
      <c r="I331" s="305"/>
      <c r="J331" s="305"/>
      <c r="K331" s="305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  <c r="AA331" s="305"/>
    </row>
    <row r="332" spans="6:27" x14ac:dyDescent="0.3">
      <c r="F332" s="305"/>
      <c r="G332" s="305"/>
      <c r="H332" s="305"/>
      <c r="I332" s="305"/>
      <c r="J332" s="305"/>
      <c r="K332" s="305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/>
      <c r="Z332" s="305"/>
      <c r="AA332" s="305"/>
    </row>
    <row r="333" spans="6:27" x14ac:dyDescent="0.3">
      <c r="F333" s="305"/>
      <c r="G333" s="305"/>
      <c r="H333" s="305"/>
      <c r="I333" s="305"/>
      <c r="J333" s="305"/>
      <c r="K333" s="305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  <c r="AA333" s="305"/>
    </row>
    <row r="334" spans="6:27" x14ac:dyDescent="0.3">
      <c r="F334" s="305"/>
      <c r="G334" s="305"/>
      <c r="H334" s="305"/>
      <c r="I334" s="305"/>
      <c r="J334" s="305"/>
      <c r="K334" s="305"/>
      <c r="L334" s="305"/>
      <c r="M334" s="305"/>
      <c r="N334" s="305"/>
      <c r="O334" s="305"/>
      <c r="P334" s="305"/>
      <c r="Q334" s="305"/>
      <c r="R334" s="305"/>
      <c r="S334" s="305"/>
      <c r="T334" s="305"/>
      <c r="U334" s="305"/>
      <c r="V334" s="305"/>
      <c r="W334" s="305"/>
      <c r="X334" s="305"/>
      <c r="Y334" s="305"/>
      <c r="Z334" s="305"/>
      <c r="AA334" s="305"/>
    </row>
    <row r="335" spans="6:27" x14ac:dyDescent="0.3">
      <c r="F335" s="305"/>
      <c r="G335" s="305"/>
      <c r="H335" s="305"/>
      <c r="I335" s="305"/>
      <c r="J335" s="305"/>
      <c r="K335" s="305"/>
      <c r="L335" s="305"/>
      <c r="M335" s="305"/>
      <c r="N335" s="305"/>
      <c r="O335" s="305"/>
      <c r="P335" s="305"/>
      <c r="Q335" s="305"/>
      <c r="R335" s="305"/>
      <c r="S335" s="305"/>
      <c r="T335" s="305"/>
      <c r="U335" s="305"/>
      <c r="V335" s="305"/>
      <c r="W335" s="305"/>
      <c r="X335" s="305"/>
      <c r="Y335" s="305"/>
      <c r="Z335" s="305"/>
      <c r="AA335" s="305"/>
    </row>
    <row r="336" spans="6:27" x14ac:dyDescent="0.3">
      <c r="F336" s="305"/>
      <c r="G336" s="305"/>
      <c r="H336" s="305"/>
      <c r="I336" s="305"/>
      <c r="J336" s="305"/>
      <c r="K336" s="305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/>
      <c r="Z336" s="305"/>
      <c r="AA336" s="305"/>
    </row>
    <row r="337" spans="6:27" x14ac:dyDescent="0.3">
      <c r="F337" s="305"/>
      <c r="G337" s="305"/>
      <c r="H337" s="305"/>
      <c r="I337" s="305"/>
      <c r="J337" s="305"/>
      <c r="K337" s="305"/>
      <c r="L337" s="305"/>
      <c r="M337" s="305"/>
      <c r="N337" s="305"/>
      <c r="O337" s="305"/>
      <c r="P337" s="305"/>
      <c r="Q337" s="305"/>
      <c r="R337" s="305"/>
      <c r="S337" s="305"/>
      <c r="T337" s="305"/>
      <c r="U337" s="305"/>
      <c r="V337" s="305"/>
      <c r="W337" s="305"/>
      <c r="X337" s="305"/>
      <c r="Y337" s="305"/>
      <c r="Z337" s="305"/>
      <c r="AA337" s="305"/>
    </row>
    <row r="338" spans="6:27" x14ac:dyDescent="0.3">
      <c r="F338" s="305"/>
      <c r="G338" s="305"/>
      <c r="H338" s="305"/>
      <c r="I338" s="305"/>
      <c r="J338" s="305"/>
      <c r="K338" s="305"/>
      <c r="L338" s="305"/>
      <c r="M338" s="305"/>
      <c r="N338" s="305"/>
      <c r="O338" s="305"/>
      <c r="P338" s="305"/>
      <c r="Q338" s="305"/>
      <c r="R338" s="305"/>
      <c r="S338" s="305"/>
      <c r="T338" s="305"/>
      <c r="U338" s="305"/>
      <c r="V338" s="305"/>
      <c r="W338" s="305"/>
      <c r="X338" s="305"/>
      <c r="Y338" s="305"/>
      <c r="Z338" s="305"/>
      <c r="AA338" s="305"/>
    </row>
    <row r="339" spans="6:27" x14ac:dyDescent="0.3">
      <c r="F339" s="305"/>
      <c r="G339" s="305"/>
      <c r="H339" s="305"/>
      <c r="I339" s="305"/>
      <c r="J339" s="305"/>
      <c r="K339" s="305"/>
      <c r="L339" s="305"/>
      <c r="M339" s="305"/>
      <c r="N339" s="305"/>
      <c r="O339" s="305"/>
      <c r="P339" s="305"/>
      <c r="Q339" s="305"/>
      <c r="R339" s="305"/>
      <c r="S339" s="305"/>
      <c r="T339" s="305"/>
      <c r="U339" s="305"/>
      <c r="V339" s="305"/>
      <c r="W339" s="305"/>
      <c r="X339" s="305"/>
      <c r="Y339" s="305"/>
      <c r="Z339" s="305"/>
      <c r="AA339" s="305"/>
    </row>
    <row r="340" spans="6:27" x14ac:dyDescent="0.3">
      <c r="F340" s="305"/>
      <c r="G340" s="305"/>
      <c r="H340" s="305"/>
      <c r="I340" s="305"/>
      <c r="J340" s="305"/>
      <c r="K340" s="305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/>
      <c r="Z340" s="305"/>
      <c r="AA340" s="305"/>
    </row>
    <row r="341" spans="6:27" x14ac:dyDescent="0.3">
      <c r="F341" s="305"/>
      <c r="G341" s="305"/>
      <c r="H341" s="305"/>
      <c r="I341" s="305"/>
      <c r="J341" s="305"/>
      <c r="K341" s="305"/>
      <c r="L341" s="305"/>
      <c r="M341" s="305"/>
      <c r="N341" s="305"/>
      <c r="O341" s="305"/>
      <c r="P341" s="305"/>
      <c r="Q341" s="305"/>
      <c r="R341" s="305"/>
      <c r="S341" s="305"/>
      <c r="T341" s="305"/>
      <c r="U341" s="305"/>
      <c r="V341" s="305"/>
      <c r="W341" s="305"/>
      <c r="X341" s="305"/>
      <c r="Y341" s="305"/>
      <c r="Z341" s="305"/>
      <c r="AA341" s="305"/>
    </row>
    <row r="342" spans="6:27" x14ac:dyDescent="0.3">
      <c r="F342" s="305"/>
      <c r="G342" s="305"/>
      <c r="H342" s="305"/>
      <c r="I342" s="305"/>
      <c r="J342" s="305"/>
      <c r="K342" s="305"/>
      <c r="L342" s="305"/>
      <c r="M342" s="305"/>
      <c r="N342" s="305"/>
      <c r="O342" s="305"/>
      <c r="P342" s="305"/>
      <c r="Q342" s="305"/>
      <c r="R342" s="305"/>
      <c r="S342" s="305"/>
      <c r="T342" s="305"/>
      <c r="U342" s="305"/>
      <c r="V342" s="305"/>
      <c r="W342" s="305"/>
      <c r="X342" s="305"/>
      <c r="Y342" s="305"/>
      <c r="Z342" s="305"/>
      <c r="AA342" s="305"/>
    </row>
    <row r="343" spans="6:27" x14ac:dyDescent="0.3">
      <c r="F343" s="305"/>
      <c r="G343" s="305"/>
      <c r="H343" s="305"/>
      <c r="I343" s="305"/>
      <c r="J343" s="305"/>
      <c r="K343" s="305"/>
      <c r="L343" s="305"/>
      <c r="M343" s="305"/>
      <c r="N343" s="305"/>
      <c r="O343" s="305"/>
      <c r="P343" s="305"/>
      <c r="Q343" s="305"/>
      <c r="R343" s="305"/>
      <c r="S343" s="305"/>
      <c r="T343" s="305"/>
      <c r="U343" s="305"/>
      <c r="V343" s="305"/>
      <c r="W343" s="305"/>
      <c r="X343" s="305"/>
      <c r="Y343" s="305"/>
      <c r="Z343" s="305"/>
      <c r="AA343" s="305"/>
    </row>
    <row r="344" spans="6:27" x14ac:dyDescent="0.3">
      <c r="F344" s="305"/>
      <c r="G344" s="305"/>
      <c r="H344" s="305"/>
      <c r="I344" s="305"/>
      <c r="J344" s="305"/>
      <c r="K344" s="305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/>
      <c r="Z344" s="305"/>
      <c r="AA344" s="305"/>
    </row>
    <row r="345" spans="6:27" x14ac:dyDescent="0.3">
      <c r="F345" s="305"/>
      <c r="G345" s="305"/>
      <c r="H345" s="305"/>
      <c r="I345" s="305"/>
      <c r="J345" s="305"/>
      <c r="K345" s="305"/>
      <c r="L345" s="305"/>
      <c r="M345" s="305"/>
      <c r="N345" s="305"/>
      <c r="O345" s="305"/>
      <c r="P345" s="305"/>
      <c r="Q345" s="305"/>
      <c r="R345" s="305"/>
      <c r="S345" s="305"/>
      <c r="T345" s="305"/>
      <c r="U345" s="305"/>
      <c r="V345" s="305"/>
      <c r="W345" s="305"/>
      <c r="X345" s="305"/>
      <c r="Y345" s="305"/>
      <c r="Z345" s="305"/>
      <c r="AA345" s="305"/>
    </row>
    <row r="346" spans="6:27" x14ac:dyDescent="0.3">
      <c r="F346" s="305"/>
      <c r="G346" s="305"/>
      <c r="H346" s="305"/>
      <c r="I346" s="305"/>
      <c r="J346" s="305"/>
      <c r="K346" s="305"/>
      <c r="L346" s="305"/>
      <c r="M346" s="305"/>
      <c r="N346" s="305"/>
      <c r="O346" s="305"/>
      <c r="P346" s="305"/>
      <c r="Q346" s="305"/>
      <c r="R346" s="305"/>
      <c r="S346" s="305"/>
      <c r="T346" s="305"/>
      <c r="U346" s="305"/>
      <c r="V346" s="305"/>
      <c r="W346" s="305"/>
      <c r="X346" s="305"/>
      <c r="Y346" s="305"/>
      <c r="Z346" s="305"/>
      <c r="AA346" s="305"/>
    </row>
    <row r="347" spans="6:27" x14ac:dyDescent="0.3">
      <c r="F347" s="305"/>
      <c r="G347" s="305"/>
      <c r="H347" s="305"/>
      <c r="I347" s="305"/>
      <c r="J347" s="305"/>
      <c r="K347" s="305"/>
      <c r="L347" s="305"/>
      <c r="M347" s="305"/>
      <c r="N347" s="305"/>
      <c r="O347" s="305"/>
      <c r="P347" s="305"/>
      <c r="Q347" s="305"/>
      <c r="R347" s="305"/>
      <c r="S347" s="305"/>
      <c r="T347" s="305"/>
      <c r="U347" s="305"/>
      <c r="V347" s="305"/>
      <c r="W347" s="305"/>
      <c r="X347" s="305"/>
      <c r="Y347" s="305"/>
      <c r="Z347" s="305"/>
      <c r="AA347" s="305"/>
    </row>
    <row r="348" spans="6:27" x14ac:dyDescent="0.3">
      <c r="F348" s="305"/>
      <c r="G348" s="305"/>
      <c r="H348" s="305"/>
      <c r="I348" s="305"/>
      <c r="J348" s="305"/>
      <c r="K348" s="305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/>
      <c r="Z348" s="305"/>
      <c r="AA348" s="305"/>
    </row>
    <row r="349" spans="6:27" x14ac:dyDescent="0.3">
      <c r="F349" s="305"/>
      <c r="G349" s="305"/>
      <c r="H349" s="305"/>
      <c r="I349" s="305"/>
      <c r="J349" s="305"/>
      <c r="K349" s="305"/>
      <c r="L349" s="305"/>
      <c r="M349" s="305"/>
      <c r="N349" s="305"/>
      <c r="O349" s="305"/>
      <c r="P349" s="305"/>
      <c r="Q349" s="305"/>
      <c r="R349" s="305"/>
      <c r="S349" s="305"/>
      <c r="T349" s="305"/>
      <c r="U349" s="305"/>
      <c r="V349" s="305"/>
      <c r="W349" s="305"/>
      <c r="X349" s="305"/>
      <c r="Y349" s="305"/>
      <c r="Z349" s="305"/>
      <c r="AA349" s="305"/>
    </row>
    <row r="350" spans="6:27" x14ac:dyDescent="0.3">
      <c r="F350" s="305"/>
      <c r="G350" s="305"/>
      <c r="H350" s="305"/>
      <c r="I350" s="305"/>
      <c r="J350" s="305"/>
      <c r="K350" s="305"/>
      <c r="L350" s="305"/>
      <c r="M350" s="305"/>
      <c r="N350" s="305"/>
      <c r="O350" s="305"/>
      <c r="P350" s="305"/>
      <c r="Q350" s="305"/>
      <c r="R350" s="305"/>
      <c r="S350" s="305"/>
      <c r="T350" s="305"/>
      <c r="U350" s="305"/>
      <c r="V350" s="305"/>
      <c r="W350" s="305"/>
      <c r="X350" s="305"/>
      <c r="Y350" s="305"/>
      <c r="Z350" s="305"/>
      <c r="AA350" s="305"/>
    </row>
    <row r="351" spans="6:27" x14ac:dyDescent="0.3">
      <c r="F351" s="305"/>
      <c r="G351" s="305"/>
      <c r="H351" s="305"/>
      <c r="I351" s="305"/>
      <c r="J351" s="305"/>
      <c r="K351" s="305"/>
      <c r="L351" s="305"/>
      <c r="M351" s="305"/>
      <c r="N351" s="305"/>
      <c r="O351" s="305"/>
      <c r="P351" s="305"/>
      <c r="Q351" s="305"/>
      <c r="R351" s="305"/>
      <c r="S351" s="305"/>
      <c r="T351" s="305"/>
      <c r="U351" s="305"/>
      <c r="V351" s="305"/>
      <c r="W351" s="305"/>
      <c r="X351" s="305"/>
      <c r="Y351" s="305"/>
      <c r="Z351" s="305"/>
      <c r="AA351" s="305"/>
    </row>
    <row r="352" spans="6:27" x14ac:dyDescent="0.3">
      <c r="F352" s="305"/>
      <c r="G352" s="305"/>
      <c r="H352" s="305"/>
      <c r="I352" s="305"/>
      <c r="J352" s="305"/>
      <c r="K352" s="305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/>
      <c r="Z352" s="305"/>
      <c r="AA352" s="305"/>
    </row>
    <row r="353" spans="6:27" x14ac:dyDescent="0.3">
      <c r="F353" s="305"/>
      <c r="G353" s="305"/>
      <c r="H353" s="305"/>
      <c r="I353" s="305"/>
      <c r="J353" s="305"/>
      <c r="K353" s="305"/>
      <c r="L353" s="305"/>
      <c r="M353" s="305"/>
      <c r="N353" s="305"/>
      <c r="O353" s="305"/>
      <c r="P353" s="305"/>
      <c r="Q353" s="305"/>
      <c r="R353" s="305"/>
      <c r="S353" s="305"/>
      <c r="T353" s="305"/>
      <c r="U353" s="305"/>
      <c r="V353" s="305"/>
      <c r="W353" s="305"/>
      <c r="X353" s="305"/>
      <c r="Y353" s="305"/>
      <c r="Z353" s="305"/>
      <c r="AA353" s="305"/>
    </row>
    <row r="354" spans="6:27" x14ac:dyDescent="0.3">
      <c r="F354" s="305"/>
      <c r="G354" s="305"/>
      <c r="H354" s="305"/>
      <c r="I354" s="305"/>
      <c r="J354" s="305"/>
      <c r="K354" s="305"/>
      <c r="L354" s="305"/>
      <c r="M354" s="305"/>
      <c r="N354" s="305"/>
      <c r="O354" s="305"/>
      <c r="P354" s="305"/>
      <c r="Q354" s="305"/>
      <c r="R354" s="305"/>
      <c r="S354" s="305"/>
      <c r="T354" s="305"/>
      <c r="U354" s="305"/>
      <c r="V354" s="305"/>
      <c r="W354" s="305"/>
      <c r="X354" s="305"/>
      <c r="Y354" s="305"/>
      <c r="Z354" s="305"/>
      <c r="AA354" s="305"/>
    </row>
    <row r="355" spans="6:27" x14ac:dyDescent="0.3">
      <c r="F355" s="305"/>
      <c r="G355" s="305"/>
      <c r="H355" s="305"/>
      <c r="I355" s="305"/>
      <c r="J355" s="305"/>
      <c r="K355" s="305"/>
      <c r="L355" s="305"/>
      <c r="M355" s="305"/>
      <c r="N355" s="305"/>
      <c r="O355" s="305"/>
      <c r="P355" s="305"/>
      <c r="Q355" s="305"/>
      <c r="R355" s="305"/>
      <c r="S355" s="305"/>
      <c r="T355" s="305"/>
      <c r="U355" s="305"/>
      <c r="V355" s="305"/>
      <c r="W355" s="305"/>
      <c r="X355" s="305"/>
      <c r="Y355" s="305"/>
      <c r="Z355" s="305"/>
      <c r="AA355" s="305"/>
    </row>
    <row r="356" spans="6:27" x14ac:dyDescent="0.3">
      <c r="F356" s="305"/>
      <c r="G356" s="305"/>
      <c r="H356" s="305"/>
      <c r="I356" s="305"/>
      <c r="J356" s="305"/>
      <c r="K356" s="305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/>
      <c r="Z356" s="305"/>
      <c r="AA356" s="305"/>
    </row>
    <row r="357" spans="6:27" x14ac:dyDescent="0.3">
      <c r="F357" s="305"/>
      <c r="G357" s="305"/>
      <c r="H357" s="305"/>
      <c r="I357" s="305"/>
      <c r="J357" s="305"/>
      <c r="K357" s="305"/>
      <c r="L357" s="305"/>
      <c r="M357" s="305"/>
      <c r="N357" s="305"/>
      <c r="O357" s="305"/>
      <c r="P357" s="305"/>
      <c r="Q357" s="305"/>
      <c r="R357" s="305"/>
      <c r="S357" s="305"/>
      <c r="T357" s="305"/>
      <c r="U357" s="305"/>
      <c r="V357" s="305"/>
      <c r="W357" s="305"/>
      <c r="X357" s="305"/>
      <c r="Y357" s="305"/>
      <c r="Z357" s="305"/>
      <c r="AA357" s="305"/>
    </row>
    <row r="358" spans="6:27" x14ac:dyDescent="0.3">
      <c r="F358" s="305"/>
      <c r="G358" s="305"/>
      <c r="H358" s="305"/>
      <c r="I358" s="305"/>
      <c r="J358" s="305"/>
      <c r="K358" s="305"/>
      <c r="L358" s="305"/>
      <c r="M358" s="305"/>
      <c r="N358" s="305"/>
      <c r="O358" s="305"/>
      <c r="P358" s="305"/>
      <c r="Q358" s="305"/>
      <c r="R358" s="305"/>
      <c r="S358" s="305"/>
      <c r="T358" s="305"/>
      <c r="U358" s="305"/>
      <c r="V358" s="305"/>
      <c r="W358" s="305"/>
      <c r="X358" s="305"/>
      <c r="Y358" s="305"/>
      <c r="Z358" s="305"/>
      <c r="AA358" s="305"/>
    </row>
    <row r="359" spans="6:27" x14ac:dyDescent="0.3">
      <c r="F359" s="305"/>
      <c r="G359" s="305"/>
      <c r="H359" s="305"/>
      <c r="I359" s="305"/>
      <c r="J359" s="305"/>
      <c r="K359" s="305"/>
      <c r="L359" s="305"/>
      <c r="M359" s="305"/>
      <c r="N359" s="305"/>
      <c r="O359" s="305"/>
      <c r="P359" s="305"/>
      <c r="Q359" s="305"/>
      <c r="R359" s="305"/>
      <c r="S359" s="305"/>
      <c r="T359" s="305"/>
      <c r="U359" s="305"/>
      <c r="V359" s="305"/>
      <c r="W359" s="305"/>
      <c r="X359" s="305"/>
      <c r="Y359" s="305"/>
      <c r="Z359" s="305"/>
      <c r="AA359" s="305"/>
    </row>
    <row r="360" spans="6:27" x14ac:dyDescent="0.3">
      <c r="F360" s="305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/>
      <c r="Z360" s="305"/>
      <c r="AA360" s="305"/>
    </row>
    <row r="361" spans="6:27" x14ac:dyDescent="0.3">
      <c r="F361" s="305"/>
      <c r="G361" s="305"/>
      <c r="H361" s="305"/>
      <c r="I361" s="305"/>
      <c r="J361" s="305"/>
      <c r="K361" s="305"/>
      <c r="L361" s="305"/>
      <c r="M361" s="305"/>
      <c r="N361" s="305"/>
      <c r="O361" s="305"/>
      <c r="P361" s="305"/>
      <c r="Q361" s="305"/>
      <c r="R361" s="305"/>
      <c r="S361" s="305"/>
      <c r="T361" s="305"/>
      <c r="U361" s="305"/>
      <c r="V361" s="305"/>
      <c r="W361" s="305"/>
      <c r="X361" s="305"/>
      <c r="Y361" s="305"/>
      <c r="Z361" s="305"/>
      <c r="AA361" s="305"/>
    </row>
    <row r="362" spans="6:27" x14ac:dyDescent="0.3">
      <c r="F362" s="305"/>
      <c r="G362" s="305"/>
      <c r="H362" s="305"/>
      <c r="I362" s="305"/>
      <c r="J362" s="305"/>
      <c r="K362" s="305"/>
      <c r="L362" s="305"/>
      <c r="M362" s="305"/>
      <c r="N362" s="305"/>
      <c r="O362" s="305"/>
      <c r="P362" s="305"/>
      <c r="Q362" s="305"/>
      <c r="R362" s="305"/>
      <c r="S362" s="305"/>
      <c r="T362" s="305"/>
      <c r="U362" s="305"/>
      <c r="V362" s="305"/>
      <c r="W362" s="305"/>
      <c r="X362" s="305"/>
      <c r="Y362" s="305"/>
      <c r="Z362" s="305"/>
      <c r="AA362" s="305"/>
    </row>
    <row r="363" spans="6:27" x14ac:dyDescent="0.3">
      <c r="F363" s="305"/>
      <c r="G363" s="305"/>
      <c r="H363" s="305"/>
      <c r="I363" s="305"/>
      <c r="J363" s="305"/>
      <c r="K363" s="305"/>
      <c r="L363" s="305"/>
      <c r="M363" s="305"/>
      <c r="N363" s="305"/>
      <c r="O363" s="305"/>
      <c r="P363" s="305"/>
      <c r="Q363" s="305"/>
      <c r="R363" s="305"/>
      <c r="S363" s="305"/>
      <c r="T363" s="305"/>
      <c r="U363" s="305"/>
      <c r="V363" s="305"/>
      <c r="W363" s="305"/>
      <c r="X363" s="305"/>
      <c r="Y363" s="305"/>
      <c r="Z363" s="305"/>
      <c r="AA363" s="305"/>
    </row>
    <row r="364" spans="6:27" x14ac:dyDescent="0.3">
      <c r="F364" s="305"/>
      <c r="G364" s="305"/>
      <c r="H364" s="305"/>
      <c r="I364" s="305"/>
      <c r="J364" s="305"/>
      <c r="K364" s="305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/>
      <c r="Z364" s="305"/>
      <c r="AA364" s="305"/>
    </row>
    <row r="365" spans="6:27" x14ac:dyDescent="0.3">
      <c r="F365" s="305"/>
      <c r="G365" s="305"/>
      <c r="H365" s="305"/>
      <c r="I365" s="305"/>
      <c r="J365" s="305"/>
      <c r="K365" s="305"/>
      <c r="L365" s="305"/>
      <c r="M365" s="305"/>
      <c r="N365" s="305"/>
      <c r="O365" s="305"/>
      <c r="P365" s="305"/>
      <c r="Q365" s="305"/>
      <c r="R365" s="305"/>
      <c r="S365" s="305"/>
      <c r="T365" s="305"/>
      <c r="U365" s="305"/>
      <c r="V365" s="305"/>
      <c r="W365" s="305"/>
      <c r="X365" s="305"/>
      <c r="Y365" s="305"/>
      <c r="Z365" s="305"/>
      <c r="AA365" s="305"/>
    </row>
    <row r="366" spans="6:27" x14ac:dyDescent="0.3"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</row>
    <row r="367" spans="6:27" x14ac:dyDescent="0.3"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</row>
    <row r="368" spans="6:27" x14ac:dyDescent="0.3"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</row>
    <row r="369" spans="6:27" x14ac:dyDescent="0.3"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</row>
    <row r="370" spans="6:27" x14ac:dyDescent="0.3"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</row>
    <row r="371" spans="6:27" x14ac:dyDescent="0.3"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</row>
    <row r="372" spans="6:27" x14ac:dyDescent="0.3"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</row>
    <row r="373" spans="6:27" x14ac:dyDescent="0.3"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</row>
    <row r="374" spans="6:27" x14ac:dyDescent="0.3"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</row>
    <row r="375" spans="6:27" x14ac:dyDescent="0.3"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</row>
    <row r="376" spans="6:27" x14ac:dyDescent="0.3"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</row>
    <row r="377" spans="6:27" x14ac:dyDescent="0.3"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</row>
    <row r="378" spans="6:27" x14ac:dyDescent="0.3"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</row>
  </sheetData>
  <sheetProtection algorithmName="SHA-512" hashValue="S85/wMxZqRrPeu+olZeFy1DTrakWUSBARVq9/7UFwCHCPuEMozE9s0fELiE+eiVvxy3bOeARgA+q63gTlm2f7g==" saltValue="aDfveq8sKOtpWC0z+t9HBw==" spinCount="100000" sheet="1" objects="1" scenarios="1"/>
  <mergeCells count="6">
    <mergeCell ref="C1:J1"/>
    <mergeCell ref="F10:I20"/>
    <mergeCell ref="F3:G3"/>
    <mergeCell ref="F4:G4"/>
    <mergeCell ref="F5:M5"/>
    <mergeCell ref="F6:M6"/>
  </mergeCells>
  <phoneticPr fontId="0" type="noConversion"/>
  <pageMargins left="0.25" right="0.25" top="0.75" bottom="0.75" header="0.3" footer="0.3"/>
  <pageSetup paperSize="9" orientation="landscape" horizontalDpi="0" verticalDpi="0" r:id="rId1"/>
  <ignoredErrors>
    <ignoredError sqref="H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zoomScaleNormal="100" workbookViewId="0">
      <selection activeCell="K26" sqref="K26"/>
    </sheetView>
  </sheetViews>
  <sheetFormatPr baseColWidth="10" defaultColWidth="11.44140625" defaultRowHeight="15.6" x14ac:dyDescent="0.3"/>
  <cols>
    <col min="1" max="1" width="8.88671875" style="313" customWidth="1"/>
    <col min="2" max="2" width="11.44140625" style="321" customWidth="1"/>
    <col min="3" max="3" width="11.44140625" style="322" customWidth="1"/>
    <col min="4" max="4" width="1.33203125" style="313" customWidth="1"/>
    <col min="5" max="5" width="8.88671875" style="313" customWidth="1"/>
    <col min="6" max="8" width="11.44140625" style="313"/>
    <col min="9" max="9" width="22.88671875" style="313" customWidth="1"/>
    <col min="10" max="10" width="12.77734375" style="313" customWidth="1"/>
    <col min="11" max="11" width="8.88671875" style="313" customWidth="1"/>
    <col min="12" max="13" width="16.6640625" style="313" customWidth="1"/>
    <col min="14" max="20" width="11.44140625" style="313"/>
    <col min="21" max="46" width="11.44140625" style="305"/>
    <col min="47" max="16384" width="11.44140625" style="313"/>
  </cols>
  <sheetData>
    <row r="1" spans="1:20" s="305" customFormat="1" ht="96" customHeight="1" x14ac:dyDescent="0.3">
      <c r="A1" s="329"/>
      <c r="B1" s="329"/>
      <c r="C1" s="408" t="s">
        <v>253</v>
      </c>
      <c r="D1" s="408"/>
      <c r="E1" s="408"/>
      <c r="F1" s="408"/>
      <c r="G1" s="408"/>
      <c r="H1" s="408"/>
      <c r="I1" s="408"/>
      <c r="J1" s="408"/>
      <c r="K1" s="338"/>
      <c r="L1" s="329"/>
      <c r="M1" s="329"/>
      <c r="N1" s="329"/>
    </row>
    <row r="2" spans="1:20" s="305" customFormat="1" ht="26.4" thickBot="1" x14ac:dyDescent="0.55000000000000004">
      <c r="A2" s="364" t="s">
        <v>106</v>
      </c>
      <c r="B2" s="365"/>
      <c r="C2" s="308"/>
      <c r="D2" s="309"/>
      <c r="E2" s="309"/>
    </row>
    <row r="3" spans="1:20" s="305" customFormat="1" ht="16.8" thickTop="1" thickBot="1" x14ac:dyDescent="0.35">
      <c r="B3" s="306"/>
      <c r="C3" s="307"/>
      <c r="F3" s="430" t="s">
        <v>226</v>
      </c>
      <c r="G3" s="431"/>
      <c r="H3" s="326" t="e">
        <f>'Cut-off 15 copies'!AD113</f>
        <v>#DIV/0!</v>
      </c>
      <c r="I3" s="328" t="s">
        <v>225</v>
      </c>
    </row>
    <row r="4" spans="1:20" s="305" customFormat="1" ht="16.2" thickTop="1" x14ac:dyDescent="0.3">
      <c r="A4" s="303" t="s">
        <v>1</v>
      </c>
      <c r="B4" s="310"/>
      <c r="C4" s="403"/>
      <c r="D4" s="311"/>
      <c r="E4" s="311"/>
      <c r="F4" s="429"/>
      <c r="G4" s="429"/>
      <c r="H4" s="312"/>
      <c r="I4" s="312"/>
      <c r="J4" s="312"/>
    </row>
    <row r="5" spans="1:20" x14ac:dyDescent="0.3">
      <c r="A5" s="303" t="s">
        <v>2</v>
      </c>
      <c r="B5" s="310"/>
      <c r="C5" s="304"/>
      <c r="D5" s="311"/>
      <c r="E5" s="311"/>
      <c r="F5" s="428" t="s">
        <v>224</v>
      </c>
      <c r="G5" s="428"/>
      <c r="H5" s="428"/>
      <c r="I5" s="428"/>
      <c r="J5" s="428"/>
      <c r="K5" s="428"/>
      <c r="L5" s="428"/>
      <c r="M5" s="428"/>
      <c r="N5" s="305"/>
      <c r="O5" s="305"/>
      <c r="P5" s="305"/>
      <c r="Q5" s="305"/>
      <c r="R5" s="305"/>
      <c r="S5" s="305"/>
      <c r="T5" s="305"/>
    </row>
    <row r="6" spans="1:20" x14ac:dyDescent="0.3">
      <c r="A6" s="303" t="s">
        <v>3</v>
      </c>
      <c r="B6" s="310"/>
      <c r="C6" s="304" t="s">
        <v>252</v>
      </c>
      <c r="D6" s="311"/>
      <c r="E6" s="311"/>
      <c r="F6" s="428" t="s">
        <v>228</v>
      </c>
      <c r="G6" s="428"/>
      <c r="H6" s="428"/>
      <c r="I6" s="428"/>
      <c r="J6" s="428"/>
      <c r="K6" s="428"/>
      <c r="L6" s="428"/>
      <c r="M6" s="428"/>
      <c r="N6" s="305"/>
      <c r="O6" s="305"/>
      <c r="P6" s="305"/>
      <c r="Q6" s="305"/>
      <c r="R6" s="305"/>
      <c r="S6" s="305"/>
      <c r="T6" s="305"/>
    </row>
    <row r="7" spans="1:20" x14ac:dyDescent="0.3">
      <c r="A7" s="303" t="s">
        <v>4</v>
      </c>
      <c r="B7" s="310"/>
      <c r="C7" s="304" t="s">
        <v>252</v>
      </c>
      <c r="D7" s="311"/>
      <c r="E7" s="311"/>
      <c r="F7" s="367" t="s">
        <v>229</v>
      </c>
      <c r="G7" s="366"/>
      <c r="H7" s="367"/>
      <c r="I7" s="367"/>
      <c r="J7" s="367"/>
      <c r="K7" s="367"/>
      <c r="L7" s="367"/>
      <c r="M7" s="367"/>
      <c r="N7" s="332"/>
      <c r="O7" s="332"/>
      <c r="P7" s="332"/>
      <c r="Q7" s="332"/>
      <c r="R7" s="332"/>
      <c r="S7" s="305"/>
      <c r="T7" s="305"/>
    </row>
    <row r="8" spans="1:20" s="305" customFormat="1" ht="16.2" thickBot="1" x14ac:dyDescent="0.35">
      <c r="A8" s="314"/>
      <c r="B8" s="308"/>
      <c r="C8" s="308"/>
      <c r="D8" s="311"/>
      <c r="F8" s="367" t="s">
        <v>227</v>
      </c>
      <c r="G8" s="366"/>
      <c r="H8" s="366"/>
      <c r="I8" s="366"/>
      <c r="J8" s="366"/>
      <c r="K8" s="366"/>
      <c r="L8" s="366"/>
      <c r="M8" s="366"/>
    </row>
    <row r="9" spans="1:20" ht="16.2" thickBot="1" x14ac:dyDescent="0.35">
      <c r="A9" s="315" t="s">
        <v>5</v>
      </c>
      <c r="B9" s="316"/>
      <c r="C9" s="317"/>
      <c r="D9" s="311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</row>
    <row r="10" spans="1:20" ht="27" customHeight="1" thickBot="1" x14ac:dyDescent="0.35">
      <c r="A10" s="318" t="s">
        <v>6</v>
      </c>
      <c r="B10" s="319" t="s">
        <v>7</v>
      </c>
      <c r="C10" s="320" t="s">
        <v>8</v>
      </c>
      <c r="D10" s="311"/>
      <c r="E10" s="305"/>
      <c r="F10" s="419" t="s">
        <v>251</v>
      </c>
      <c r="G10" s="420"/>
      <c r="H10" s="420"/>
      <c r="I10" s="421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</row>
    <row r="11" spans="1:20" x14ac:dyDescent="0.3">
      <c r="A11" s="352" t="s">
        <v>10</v>
      </c>
      <c r="B11" s="353">
        <v>640</v>
      </c>
      <c r="C11" s="345"/>
      <c r="D11" s="311"/>
      <c r="E11" s="305"/>
      <c r="F11" s="422"/>
      <c r="G11" s="423"/>
      <c r="H11" s="423"/>
      <c r="I11" s="424"/>
      <c r="J11" s="305"/>
      <c r="K11" s="329" t="s">
        <v>254</v>
      </c>
      <c r="L11" s="305"/>
      <c r="M11" s="305"/>
      <c r="N11" s="305"/>
      <c r="O11" s="305"/>
      <c r="P11" s="305"/>
      <c r="Q11" s="305"/>
      <c r="R11" s="305"/>
      <c r="S11" s="305"/>
      <c r="T11" s="305"/>
    </row>
    <row r="12" spans="1:20" x14ac:dyDescent="0.3">
      <c r="A12" s="354" t="s">
        <v>9</v>
      </c>
      <c r="B12" s="355">
        <v>640</v>
      </c>
      <c r="C12" s="345"/>
      <c r="D12" s="311"/>
      <c r="E12" s="305"/>
      <c r="F12" s="422"/>
      <c r="G12" s="423"/>
      <c r="H12" s="423"/>
      <c r="I12" s="424"/>
      <c r="J12" s="305"/>
      <c r="K12" s="329" t="s">
        <v>255</v>
      </c>
      <c r="L12" s="305"/>
      <c r="M12" s="305"/>
      <c r="N12" s="305"/>
      <c r="O12" s="305"/>
      <c r="P12" s="305"/>
      <c r="Q12" s="305"/>
      <c r="R12" s="305"/>
      <c r="S12" s="305"/>
      <c r="T12" s="305"/>
    </row>
    <row r="13" spans="1:20" x14ac:dyDescent="0.3">
      <c r="A13" s="354" t="s">
        <v>15</v>
      </c>
      <c r="B13" s="355">
        <v>640</v>
      </c>
      <c r="C13" s="345"/>
      <c r="D13" s="311"/>
      <c r="E13" s="305"/>
      <c r="F13" s="422"/>
      <c r="G13" s="423"/>
      <c r="H13" s="423"/>
      <c r="I13" s="424"/>
      <c r="J13" s="305"/>
      <c r="K13" s="329" t="s">
        <v>256</v>
      </c>
      <c r="L13" s="305"/>
      <c r="M13" s="305"/>
      <c r="N13" s="305"/>
      <c r="O13" s="305"/>
      <c r="P13" s="305"/>
      <c r="Q13" s="305"/>
      <c r="R13" s="305"/>
      <c r="S13" s="305"/>
      <c r="T13" s="305"/>
    </row>
    <row r="14" spans="1:20" x14ac:dyDescent="0.3">
      <c r="A14" s="356" t="s">
        <v>21</v>
      </c>
      <c r="B14" s="357">
        <v>160</v>
      </c>
      <c r="C14" s="345"/>
      <c r="D14" s="311"/>
      <c r="E14" s="305"/>
      <c r="F14" s="422"/>
      <c r="G14" s="423"/>
      <c r="H14" s="423"/>
      <c r="I14" s="424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1:20" ht="17.25" customHeight="1" x14ac:dyDescent="0.3">
      <c r="A15" s="356" t="s">
        <v>27</v>
      </c>
      <c r="B15" s="357">
        <v>160</v>
      </c>
      <c r="C15" s="345"/>
      <c r="D15" s="311"/>
      <c r="E15" s="305"/>
      <c r="F15" s="422"/>
      <c r="G15" s="423"/>
      <c r="H15" s="423"/>
      <c r="I15" s="424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</row>
    <row r="16" spans="1:20" ht="17.25" customHeight="1" x14ac:dyDescent="0.3">
      <c r="A16" s="356" t="s">
        <v>33</v>
      </c>
      <c r="B16" s="357">
        <v>160</v>
      </c>
      <c r="C16" s="345"/>
      <c r="D16" s="311"/>
      <c r="E16" s="305"/>
      <c r="F16" s="422"/>
      <c r="G16" s="423"/>
      <c r="H16" s="423"/>
      <c r="I16" s="424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</row>
    <row r="17" spans="1:20" ht="17.25" customHeight="1" x14ac:dyDescent="0.3">
      <c r="A17" s="358" t="s">
        <v>39</v>
      </c>
      <c r="B17" s="359">
        <v>40</v>
      </c>
      <c r="C17" s="345"/>
      <c r="D17" s="311"/>
      <c r="E17" s="305"/>
      <c r="F17" s="422"/>
      <c r="G17" s="423"/>
      <c r="H17" s="423"/>
      <c r="I17" s="424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</row>
    <row r="18" spans="1:20" ht="17.25" customHeight="1" x14ac:dyDescent="0.3">
      <c r="A18" s="358" t="s">
        <v>45</v>
      </c>
      <c r="B18" s="359">
        <v>40</v>
      </c>
      <c r="C18" s="345"/>
      <c r="D18" s="311"/>
      <c r="E18" s="305"/>
      <c r="F18" s="422"/>
      <c r="G18" s="423"/>
      <c r="H18" s="423"/>
      <c r="I18" s="424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1:20" ht="16.2" thickBot="1" x14ac:dyDescent="0.35">
      <c r="A19" s="360" t="s">
        <v>50</v>
      </c>
      <c r="B19" s="361">
        <v>40</v>
      </c>
      <c r="C19" s="345"/>
      <c r="D19" s="311"/>
      <c r="E19" s="305"/>
      <c r="F19" s="422"/>
      <c r="G19" s="423"/>
      <c r="H19" s="423"/>
      <c r="I19" s="424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1:20" ht="16.2" thickBot="1" x14ac:dyDescent="0.35">
      <c r="A20" s="354" t="s">
        <v>16</v>
      </c>
      <c r="B20" s="355">
        <v>640</v>
      </c>
      <c r="C20" s="345"/>
      <c r="D20" s="311"/>
      <c r="E20" s="305"/>
      <c r="F20" s="425"/>
      <c r="G20" s="426"/>
      <c r="H20" s="426"/>
      <c r="I20" s="427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1:20" x14ac:dyDescent="0.3">
      <c r="A21" s="354" t="s">
        <v>60</v>
      </c>
      <c r="B21" s="355">
        <v>640</v>
      </c>
      <c r="C21" s="345"/>
      <c r="D21" s="311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1:20" x14ac:dyDescent="0.3">
      <c r="A22" s="354" t="s">
        <v>61</v>
      </c>
      <c r="B22" s="355">
        <v>640</v>
      </c>
      <c r="C22" s="345"/>
      <c r="D22" s="311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  <row r="23" spans="1:20" x14ac:dyDescent="0.3">
      <c r="A23" s="356" t="s">
        <v>62</v>
      </c>
      <c r="B23" s="357">
        <v>160</v>
      </c>
      <c r="C23" s="345"/>
      <c r="D23" s="311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</row>
    <row r="24" spans="1:20" x14ac:dyDescent="0.3">
      <c r="A24" s="356" t="s">
        <v>63</v>
      </c>
      <c r="B24" s="357">
        <v>160</v>
      </c>
      <c r="C24" s="345"/>
      <c r="D24" s="311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</row>
    <row r="25" spans="1:20" x14ac:dyDescent="0.3">
      <c r="A25" s="356" t="s">
        <v>64</v>
      </c>
      <c r="B25" s="357">
        <v>160</v>
      </c>
      <c r="C25" s="345"/>
      <c r="D25" s="311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</row>
    <row r="26" spans="1:20" x14ac:dyDescent="0.3">
      <c r="A26" s="358" t="s">
        <v>65</v>
      </c>
      <c r="B26" s="359">
        <v>40</v>
      </c>
      <c r="C26" s="345"/>
      <c r="D26" s="311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</row>
    <row r="27" spans="1:20" x14ac:dyDescent="0.3">
      <c r="A27" s="358" t="s">
        <v>66</v>
      </c>
      <c r="B27" s="359">
        <v>40</v>
      </c>
      <c r="C27" s="345"/>
      <c r="D27" s="311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</row>
    <row r="28" spans="1:20" ht="16.2" thickBot="1" x14ac:dyDescent="0.35">
      <c r="A28" s="358" t="s">
        <v>67</v>
      </c>
      <c r="B28" s="359">
        <v>40</v>
      </c>
      <c r="C28" s="345"/>
      <c r="D28" s="311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</row>
    <row r="29" spans="1:20" x14ac:dyDescent="0.3">
      <c r="A29" s="352" t="s">
        <v>22</v>
      </c>
      <c r="B29" s="353">
        <v>640</v>
      </c>
      <c r="C29" s="345"/>
      <c r="D29" s="311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</row>
    <row r="30" spans="1:20" x14ac:dyDescent="0.3">
      <c r="A30" s="354" t="s">
        <v>69</v>
      </c>
      <c r="B30" s="355">
        <v>640</v>
      </c>
      <c r="C30" s="345"/>
      <c r="D30" s="311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</row>
    <row r="31" spans="1:20" x14ac:dyDescent="0.3">
      <c r="A31" s="354" t="s">
        <v>70</v>
      </c>
      <c r="B31" s="355">
        <v>640</v>
      </c>
      <c r="C31" s="345"/>
      <c r="D31" s="311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</row>
    <row r="32" spans="1:20" x14ac:dyDescent="0.3">
      <c r="A32" s="356" t="s">
        <v>71</v>
      </c>
      <c r="B32" s="357">
        <v>160</v>
      </c>
      <c r="C32" s="345"/>
      <c r="D32" s="311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</row>
    <row r="33" spans="1:20" x14ac:dyDescent="0.3">
      <c r="A33" s="356" t="s">
        <v>72</v>
      </c>
      <c r="B33" s="357">
        <v>160</v>
      </c>
      <c r="C33" s="345"/>
      <c r="D33" s="311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</row>
    <row r="34" spans="1:20" x14ac:dyDescent="0.3">
      <c r="A34" s="356" t="s">
        <v>73</v>
      </c>
      <c r="B34" s="357">
        <v>160</v>
      </c>
      <c r="C34" s="345"/>
      <c r="D34" s="311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</row>
    <row r="35" spans="1:20" x14ac:dyDescent="0.3">
      <c r="A35" s="358" t="s">
        <v>74</v>
      </c>
      <c r="B35" s="359">
        <v>40</v>
      </c>
      <c r="C35" s="345"/>
      <c r="D35" s="311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</row>
    <row r="36" spans="1:20" x14ac:dyDescent="0.3">
      <c r="A36" s="358" t="s">
        <v>75</v>
      </c>
      <c r="B36" s="359">
        <v>40</v>
      </c>
      <c r="C36" s="345"/>
      <c r="D36" s="311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</row>
    <row r="37" spans="1:20" ht="16.2" thickBot="1" x14ac:dyDescent="0.35">
      <c r="A37" s="358" t="s">
        <v>76</v>
      </c>
      <c r="B37" s="359">
        <v>40</v>
      </c>
      <c r="C37" s="345"/>
      <c r="D37" s="309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</row>
    <row r="38" spans="1:20" x14ac:dyDescent="0.3">
      <c r="A38" s="352" t="s">
        <v>28</v>
      </c>
      <c r="B38" s="353">
        <v>640</v>
      </c>
      <c r="C38" s="345"/>
      <c r="D38" s="309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</row>
    <row r="39" spans="1:20" x14ac:dyDescent="0.3">
      <c r="A39" s="354" t="s">
        <v>78</v>
      </c>
      <c r="B39" s="355">
        <v>640</v>
      </c>
      <c r="C39" s="345"/>
      <c r="D39" s="309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</row>
    <row r="40" spans="1:20" x14ac:dyDescent="0.3">
      <c r="A40" s="354" t="s">
        <v>79</v>
      </c>
      <c r="B40" s="355">
        <v>640</v>
      </c>
      <c r="C40" s="345"/>
      <c r="D40" s="309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</row>
    <row r="41" spans="1:20" x14ac:dyDescent="0.3">
      <c r="A41" s="356" t="s">
        <v>80</v>
      </c>
      <c r="B41" s="357">
        <v>160</v>
      </c>
      <c r="C41" s="345"/>
      <c r="D41" s="309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</row>
    <row r="42" spans="1:20" x14ac:dyDescent="0.3">
      <c r="A42" s="356" t="s">
        <v>81</v>
      </c>
      <c r="B42" s="357">
        <v>160</v>
      </c>
      <c r="C42" s="345"/>
      <c r="D42" s="309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</row>
    <row r="43" spans="1:20" x14ac:dyDescent="0.3">
      <c r="A43" s="356" t="s">
        <v>82</v>
      </c>
      <c r="B43" s="357">
        <v>160</v>
      </c>
      <c r="C43" s="345"/>
      <c r="D43" s="309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</row>
    <row r="44" spans="1:20" x14ac:dyDescent="0.3">
      <c r="A44" s="358" t="s">
        <v>83</v>
      </c>
      <c r="B44" s="359">
        <v>40</v>
      </c>
      <c r="C44" s="345"/>
      <c r="D44" s="309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</row>
    <row r="45" spans="1:20" x14ac:dyDescent="0.3">
      <c r="A45" s="358" t="s">
        <v>84</v>
      </c>
      <c r="B45" s="359">
        <v>40</v>
      </c>
      <c r="C45" s="34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</row>
    <row r="46" spans="1:20" ht="16.2" thickBot="1" x14ac:dyDescent="0.35">
      <c r="A46" s="360" t="s">
        <v>85</v>
      </c>
      <c r="B46" s="361">
        <v>40</v>
      </c>
      <c r="C46" s="34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</row>
    <row r="47" spans="1:20" s="305" customFormat="1" ht="14.4" x14ac:dyDescent="0.3"/>
    <row r="48" spans="1:20" s="305" customFormat="1" ht="14.4" x14ac:dyDescent="0.3"/>
    <row r="49" s="305" customFormat="1" ht="14.4" x14ac:dyDescent="0.3"/>
    <row r="50" s="305" customFormat="1" ht="14.4" x14ac:dyDescent="0.3"/>
    <row r="51" s="305" customFormat="1" ht="14.4" x14ac:dyDescent="0.3"/>
    <row r="52" s="305" customFormat="1" ht="14.4" x14ac:dyDescent="0.3"/>
    <row r="53" s="305" customFormat="1" ht="14.4" x14ac:dyDescent="0.3"/>
    <row r="54" s="305" customFormat="1" ht="14.4" x14ac:dyDescent="0.3"/>
    <row r="55" s="305" customFormat="1" ht="14.4" x14ac:dyDescent="0.3"/>
    <row r="56" s="305" customFormat="1" ht="14.4" x14ac:dyDescent="0.3"/>
    <row r="57" s="305" customFormat="1" ht="14.4" x14ac:dyDescent="0.3"/>
    <row r="58" s="305" customFormat="1" ht="14.4" x14ac:dyDescent="0.3"/>
    <row r="59" s="305" customFormat="1" ht="14.4" x14ac:dyDescent="0.3"/>
    <row r="60" s="305" customFormat="1" ht="14.4" x14ac:dyDescent="0.3"/>
    <row r="61" s="305" customFormat="1" ht="14.4" x14ac:dyDescent="0.3"/>
    <row r="62" s="305" customFormat="1" ht="14.4" x14ac:dyDescent="0.3"/>
    <row r="63" s="305" customFormat="1" ht="14.4" x14ac:dyDescent="0.3"/>
    <row r="64" s="305" customFormat="1" ht="14.4" x14ac:dyDescent="0.3"/>
    <row r="65" spans="2:3" s="305" customFormat="1" ht="14.4" x14ac:dyDescent="0.3"/>
    <row r="66" spans="2:3" s="305" customFormat="1" ht="14.4" x14ac:dyDescent="0.3"/>
    <row r="67" spans="2:3" s="305" customFormat="1" ht="14.4" x14ac:dyDescent="0.3"/>
    <row r="68" spans="2:3" s="305" customFormat="1" ht="14.4" x14ac:dyDescent="0.3"/>
    <row r="69" spans="2:3" s="305" customFormat="1" ht="14.4" x14ac:dyDescent="0.3"/>
    <row r="70" spans="2:3" s="305" customFormat="1" x14ac:dyDescent="0.3">
      <c r="B70" s="306"/>
      <c r="C70" s="307"/>
    </row>
    <row r="71" spans="2:3" s="305" customFormat="1" x14ac:dyDescent="0.3">
      <c r="B71" s="306"/>
      <c r="C71" s="307"/>
    </row>
    <row r="72" spans="2:3" s="305" customFormat="1" x14ac:dyDescent="0.3">
      <c r="B72" s="306"/>
      <c r="C72" s="307"/>
    </row>
    <row r="73" spans="2:3" s="305" customFormat="1" x14ac:dyDescent="0.3">
      <c r="B73" s="306"/>
      <c r="C73" s="307"/>
    </row>
    <row r="74" spans="2:3" s="305" customFormat="1" x14ac:dyDescent="0.3">
      <c r="B74" s="306"/>
      <c r="C74" s="307"/>
    </row>
    <row r="75" spans="2:3" s="305" customFormat="1" x14ac:dyDescent="0.3">
      <c r="B75" s="306"/>
      <c r="C75" s="307"/>
    </row>
    <row r="76" spans="2:3" s="305" customFormat="1" x14ac:dyDescent="0.3">
      <c r="B76" s="306"/>
      <c r="C76" s="307"/>
    </row>
    <row r="77" spans="2:3" s="305" customFormat="1" x14ac:dyDescent="0.3">
      <c r="B77" s="306"/>
      <c r="C77" s="307"/>
    </row>
  </sheetData>
  <sheetProtection algorithmName="SHA-512" hashValue="vPmODbudrjyVBQ7pVW5ytT0prJLsOImoXwW+ZCw/KTMvxWqvz0AtXsz0Jvz71PePFhX8sEb6Z2eHePM25RSCIw==" saltValue="aUZaUEVKQJp3AZBocRZybg==" spinCount="100000" sheet="1" objects="1" scenarios="1"/>
  <mergeCells count="6">
    <mergeCell ref="C1:J1"/>
    <mergeCell ref="F10:I20"/>
    <mergeCell ref="F3:G3"/>
    <mergeCell ref="F4:G4"/>
    <mergeCell ref="F5:M5"/>
    <mergeCell ref="F6:M6"/>
  </mergeCells>
  <phoneticPr fontId="0" type="noConversion"/>
  <pageMargins left="0.25" right="0.25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9"/>
  <sheetViews>
    <sheetView zoomScaleNormal="100" workbookViewId="0">
      <selection activeCell="L19" sqref="L19"/>
    </sheetView>
  </sheetViews>
  <sheetFormatPr baseColWidth="10" defaultColWidth="11.44140625" defaultRowHeight="15.6" x14ac:dyDescent="0.3"/>
  <cols>
    <col min="1" max="1" width="8.88671875" style="313" customWidth="1"/>
    <col min="2" max="2" width="11.44140625" style="321" customWidth="1"/>
    <col min="3" max="3" width="11.44140625" style="322" customWidth="1"/>
    <col min="4" max="4" width="1.33203125" style="305" customWidth="1"/>
    <col min="5" max="5" width="8.88671875" style="305" customWidth="1"/>
    <col min="6" max="8" width="11.44140625" style="313"/>
    <col min="9" max="9" width="22.109375" style="313" customWidth="1"/>
    <col min="10" max="10" width="11.5546875" style="313" customWidth="1"/>
    <col min="11" max="11" width="8.88671875" style="313" customWidth="1"/>
    <col min="12" max="13" width="16.6640625" style="313" customWidth="1"/>
    <col min="14" max="20" width="11.44140625" style="313"/>
    <col min="21" max="37" width="11.44140625" style="305"/>
    <col min="38" max="16384" width="11.44140625" style="313"/>
  </cols>
  <sheetData>
    <row r="1" spans="1:59" s="305" customFormat="1" ht="96" customHeight="1" x14ac:dyDescent="0.3">
      <c r="A1" s="329"/>
      <c r="B1" s="329"/>
      <c r="C1" s="408" t="s">
        <v>253</v>
      </c>
      <c r="D1" s="408"/>
      <c r="E1" s="408"/>
      <c r="F1" s="408"/>
      <c r="G1" s="408"/>
      <c r="H1" s="408"/>
      <c r="I1" s="408"/>
      <c r="J1" s="408"/>
      <c r="K1" s="338"/>
      <c r="L1" s="329"/>
      <c r="M1" s="329"/>
      <c r="N1" s="329"/>
    </row>
    <row r="2" spans="1:59" ht="26.4" thickBot="1" x14ac:dyDescent="0.55000000000000004">
      <c r="A2" s="364" t="s">
        <v>107</v>
      </c>
      <c r="B2" s="365"/>
      <c r="C2" s="323"/>
      <c r="D2" s="309"/>
      <c r="E2" s="309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</row>
    <row r="3" spans="1:59" ht="16.8" thickTop="1" thickBot="1" x14ac:dyDescent="0.35">
      <c r="A3" s="305"/>
      <c r="B3" s="306"/>
      <c r="C3" s="307"/>
      <c r="F3" s="430" t="s">
        <v>226</v>
      </c>
      <c r="G3" s="431"/>
      <c r="H3" s="326" t="e">
        <f>'Cut-off 15 copies'!AD113</f>
        <v>#DIV/0!</v>
      </c>
      <c r="I3" s="327" t="s">
        <v>225</v>
      </c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59" ht="16.2" thickTop="1" x14ac:dyDescent="0.3">
      <c r="A4" s="303" t="s">
        <v>1</v>
      </c>
      <c r="B4" s="310"/>
      <c r="C4" s="404"/>
      <c r="D4" s="311"/>
      <c r="E4" s="311"/>
      <c r="F4" s="429"/>
      <c r="G4" s="429"/>
      <c r="H4" s="312"/>
      <c r="I4" s="312"/>
      <c r="J4" s="312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1:59" x14ac:dyDescent="0.3">
      <c r="A5" s="303" t="s">
        <v>2</v>
      </c>
      <c r="B5" s="310"/>
      <c r="C5" s="304"/>
      <c r="D5" s="311"/>
      <c r="E5" s="311"/>
      <c r="F5" s="428" t="s">
        <v>224</v>
      </c>
      <c r="G5" s="428"/>
      <c r="H5" s="428"/>
      <c r="I5" s="428"/>
      <c r="J5" s="428"/>
      <c r="K5" s="428"/>
      <c r="L5" s="428"/>
      <c r="M5" s="428"/>
      <c r="N5" s="305"/>
      <c r="O5" s="305"/>
      <c r="P5" s="305"/>
      <c r="Q5" s="305"/>
      <c r="R5" s="305"/>
      <c r="S5" s="305"/>
      <c r="T5" s="305"/>
    </row>
    <row r="6" spans="1:59" x14ac:dyDescent="0.3">
      <c r="A6" s="303" t="s">
        <v>3</v>
      </c>
      <c r="B6" s="310"/>
      <c r="C6" s="304" t="s">
        <v>252</v>
      </c>
      <c r="D6" s="311"/>
      <c r="E6" s="311"/>
      <c r="F6" s="428" t="s">
        <v>228</v>
      </c>
      <c r="G6" s="428"/>
      <c r="H6" s="428"/>
      <c r="I6" s="428"/>
      <c r="J6" s="428"/>
      <c r="K6" s="428"/>
      <c r="L6" s="428"/>
      <c r="M6" s="428"/>
      <c r="N6" s="305"/>
      <c r="O6" s="305"/>
      <c r="P6" s="305"/>
      <c r="Q6" s="305"/>
      <c r="R6" s="305"/>
      <c r="S6" s="305"/>
      <c r="T6" s="305"/>
    </row>
    <row r="7" spans="1:59" x14ac:dyDescent="0.3">
      <c r="A7" s="303" t="s">
        <v>4</v>
      </c>
      <c r="B7" s="310"/>
      <c r="C7" s="304" t="s">
        <v>252</v>
      </c>
      <c r="D7" s="311"/>
      <c r="E7" s="311"/>
      <c r="F7" s="367" t="s">
        <v>229</v>
      </c>
      <c r="G7" s="366"/>
      <c r="H7" s="367"/>
      <c r="I7" s="367"/>
      <c r="J7" s="367"/>
      <c r="K7" s="367"/>
      <c r="L7" s="367"/>
      <c r="M7" s="367"/>
      <c r="N7" s="332"/>
      <c r="O7" s="332"/>
      <c r="P7" s="332"/>
      <c r="Q7" s="332"/>
      <c r="R7" s="332"/>
      <c r="S7" s="305"/>
      <c r="T7" s="305"/>
    </row>
    <row r="8" spans="1:59" s="305" customFormat="1" ht="16.2" thickBot="1" x14ac:dyDescent="0.35">
      <c r="A8" s="314"/>
      <c r="B8" s="308"/>
      <c r="C8" s="308"/>
      <c r="D8" s="311"/>
      <c r="F8" s="367" t="s">
        <v>227</v>
      </c>
      <c r="G8" s="366"/>
      <c r="H8" s="366"/>
      <c r="I8" s="366"/>
      <c r="J8" s="366"/>
      <c r="K8" s="366"/>
      <c r="L8" s="366"/>
      <c r="M8" s="366"/>
    </row>
    <row r="9" spans="1:59" ht="16.2" thickBot="1" x14ac:dyDescent="0.35">
      <c r="A9" s="315" t="s">
        <v>5</v>
      </c>
      <c r="B9" s="316"/>
      <c r="C9" s="317"/>
      <c r="D9" s="311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AL9" s="305"/>
      <c r="AM9" s="305"/>
      <c r="AN9" s="305"/>
      <c r="AO9" s="305"/>
      <c r="AP9" s="305"/>
      <c r="AQ9" s="305"/>
      <c r="AR9" s="305"/>
      <c r="AS9" s="305"/>
    </row>
    <row r="10" spans="1:59" ht="27" customHeight="1" thickBot="1" x14ac:dyDescent="0.35">
      <c r="A10" s="318" t="s">
        <v>6</v>
      </c>
      <c r="B10" s="319" t="s">
        <v>7</v>
      </c>
      <c r="C10" s="320" t="s">
        <v>8</v>
      </c>
      <c r="D10" s="311"/>
      <c r="F10" s="419" t="s">
        <v>251</v>
      </c>
      <c r="G10" s="420"/>
      <c r="H10" s="420"/>
      <c r="I10" s="421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AL10" s="305"/>
      <c r="AM10" s="305"/>
      <c r="AN10" s="305"/>
      <c r="AO10" s="305"/>
      <c r="AP10" s="305"/>
      <c r="AQ10" s="305"/>
      <c r="AR10" s="305"/>
      <c r="AS10" s="305"/>
    </row>
    <row r="11" spans="1:59" x14ac:dyDescent="0.3">
      <c r="A11" s="352" t="s">
        <v>10</v>
      </c>
      <c r="B11" s="353">
        <v>640</v>
      </c>
      <c r="C11" s="345"/>
      <c r="D11" s="311"/>
      <c r="F11" s="422"/>
      <c r="G11" s="423"/>
      <c r="H11" s="423"/>
      <c r="I11" s="424"/>
      <c r="J11" s="305"/>
      <c r="K11" s="329" t="s">
        <v>254</v>
      </c>
      <c r="L11" s="305"/>
      <c r="M11" s="305"/>
      <c r="N11" s="305"/>
      <c r="O11" s="305"/>
      <c r="P11" s="305"/>
      <c r="Q11" s="305"/>
      <c r="R11" s="305"/>
      <c r="S11" s="305"/>
      <c r="T11" s="305"/>
      <c r="AL11" s="305"/>
      <c r="AM11" s="305"/>
      <c r="AN11" s="305"/>
      <c r="AO11" s="305"/>
      <c r="AP11" s="305"/>
      <c r="AQ11" s="305"/>
      <c r="AR11" s="305"/>
      <c r="AS11" s="305"/>
    </row>
    <row r="12" spans="1:59" x14ac:dyDescent="0.3">
      <c r="A12" s="354" t="s">
        <v>9</v>
      </c>
      <c r="B12" s="355">
        <v>640</v>
      </c>
      <c r="C12" s="345"/>
      <c r="D12" s="311"/>
      <c r="F12" s="422"/>
      <c r="G12" s="423"/>
      <c r="H12" s="423"/>
      <c r="I12" s="424"/>
      <c r="J12" s="305"/>
      <c r="K12" s="329" t="s">
        <v>255</v>
      </c>
      <c r="L12" s="305"/>
      <c r="M12" s="305"/>
      <c r="N12" s="305"/>
      <c r="O12" s="305"/>
      <c r="P12" s="305"/>
      <c r="Q12" s="305"/>
      <c r="R12" s="305"/>
      <c r="S12" s="305"/>
      <c r="T12" s="305"/>
      <c r="AL12" s="305"/>
      <c r="AM12" s="305"/>
      <c r="AN12" s="305"/>
      <c r="AO12" s="305"/>
      <c r="AP12" s="305"/>
      <c r="AQ12" s="305"/>
      <c r="AR12" s="305"/>
      <c r="AS12" s="305"/>
    </row>
    <row r="13" spans="1:59" x14ac:dyDescent="0.3">
      <c r="A13" s="354" t="s">
        <v>15</v>
      </c>
      <c r="B13" s="355">
        <v>640</v>
      </c>
      <c r="C13" s="345"/>
      <c r="D13" s="311"/>
      <c r="F13" s="422"/>
      <c r="G13" s="423"/>
      <c r="H13" s="423"/>
      <c r="I13" s="424"/>
      <c r="J13" s="305"/>
      <c r="K13" s="329" t="s">
        <v>256</v>
      </c>
      <c r="L13" s="305"/>
      <c r="M13" s="305"/>
      <c r="N13" s="305"/>
      <c r="O13" s="305"/>
      <c r="P13" s="305"/>
      <c r="Q13" s="305"/>
      <c r="R13" s="305"/>
      <c r="S13" s="305"/>
      <c r="T13" s="305"/>
      <c r="AL13" s="305"/>
      <c r="AM13" s="305"/>
      <c r="AN13" s="305"/>
      <c r="AO13" s="305"/>
      <c r="AP13" s="305"/>
      <c r="AQ13" s="305"/>
      <c r="AR13" s="305"/>
      <c r="AS13" s="305"/>
    </row>
    <row r="14" spans="1:59" x14ac:dyDescent="0.3">
      <c r="A14" s="356" t="s">
        <v>21</v>
      </c>
      <c r="B14" s="357">
        <v>160</v>
      </c>
      <c r="C14" s="345"/>
      <c r="D14" s="311"/>
      <c r="F14" s="422"/>
      <c r="G14" s="423"/>
      <c r="H14" s="423"/>
      <c r="I14" s="424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AL14" s="305"/>
      <c r="AM14" s="305"/>
      <c r="AN14" s="305"/>
      <c r="AO14" s="305"/>
      <c r="AP14" s="305"/>
      <c r="AQ14" s="305"/>
      <c r="AR14" s="305"/>
      <c r="AS14" s="305"/>
    </row>
    <row r="15" spans="1:59" ht="17.25" customHeight="1" x14ac:dyDescent="0.3">
      <c r="A15" s="356" t="s">
        <v>27</v>
      </c>
      <c r="B15" s="357">
        <v>160</v>
      </c>
      <c r="C15" s="345"/>
      <c r="D15" s="311"/>
      <c r="F15" s="422"/>
      <c r="G15" s="423"/>
      <c r="H15" s="423"/>
      <c r="I15" s="424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AL15" s="305"/>
      <c r="AM15" s="305"/>
      <c r="AN15" s="305"/>
      <c r="AO15" s="305"/>
      <c r="AP15" s="305"/>
      <c r="AQ15" s="305"/>
      <c r="AR15" s="305"/>
      <c r="AS15" s="305"/>
    </row>
    <row r="16" spans="1:59" ht="17.25" customHeight="1" x14ac:dyDescent="0.3">
      <c r="A16" s="356" t="s">
        <v>33</v>
      </c>
      <c r="B16" s="357">
        <v>160</v>
      </c>
      <c r="C16" s="345"/>
      <c r="D16" s="311"/>
      <c r="F16" s="422"/>
      <c r="G16" s="423"/>
      <c r="H16" s="423"/>
      <c r="I16" s="424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AL16" s="305"/>
      <c r="AM16" s="305"/>
      <c r="AN16" s="305"/>
      <c r="AO16" s="305"/>
      <c r="AP16" s="305"/>
      <c r="AQ16" s="305"/>
      <c r="AR16" s="305"/>
      <c r="AS16" s="305"/>
    </row>
    <row r="17" spans="1:45" ht="17.25" customHeight="1" x14ac:dyDescent="0.3">
      <c r="A17" s="358" t="s">
        <v>39</v>
      </c>
      <c r="B17" s="359">
        <v>40</v>
      </c>
      <c r="C17" s="345"/>
      <c r="D17" s="311"/>
      <c r="F17" s="422"/>
      <c r="G17" s="423"/>
      <c r="H17" s="423"/>
      <c r="I17" s="424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AL17" s="305"/>
      <c r="AM17" s="305"/>
      <c r="AN17" s="305"/>
      <c r="AO17" s="305"/>
      <c r="AP17" s="305"/>
      <c r="AQ17" s="305"/>
      <c r="AR17" s="305"/>
      <c r="AS17" s="305"/>
    </row>
    <row r="18" spans="1:45" ht="17.25" customHeight="1" x14ac:dyDescent="0.3">
      <c r="A18" s="358" t="s">
        <v>45</v>
      </c>
      <c r="B18" s="359">
        <v>40</v>
      </c>
      <c r="C18" s="345"/>
      <c r="D18" s="311"/>
      <c r="F18" s="422"/>
      <c r="G18" s="423"/>
      <c r="H18" s="423"/>
      <c r="I18" s="424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AL18" s="305"/>
      <c r="AM18" s="305"/>
      <c r="AN18" s="305"/>
      <c r="AO18" s="305"/>
      <c r="AP18" s="305"/>
      <c r="AQ18" s="305"/>
      <c r="AR18" s="305"/>
      <c r="AS18" s="305"/>
    </row>
    <row r="19" spans="1:45" ht="16.2" thickBot="1" x14ac:dyDescent="0.35">
      <c r="A19" s="360" t="s">
        <v>50</v>
      </c>
      <c r="B19" s="361">
        <v>40</v>
      </c>
      <c r="C19" s="345"/>
      <c r="D19" s="311"/>
      <c r="F19" s="422"/>
      <c r="G19" s="423"/>
      <c r="H19" s="423"/>
      <c r="I19" s="424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AL19" s="305"/>
      <c r="AM19" s="305"/>
      <c r="AN19" s="305"/>
      <c r="AO19" s="305"/>
      <c r="AP19" s="305"/>
      <c r="AQ19" s="305"/>
      <c r="AR19" s="305"/>
      <c r="AS19" s="305"/>
    </row>
    <row r="20" spans="1:45" ht="16.2" thickBot="1" x14ac:dyDescent="0.35">
      <c r="A20" s="354" t="s">
        <v>16</v>
      </c>
      <c r="B20" s="355">
        <v>640</v>
      </c>
      <c r="C20" s="345"/>
      <c r="D20" s="311"/>
      <c r="F20" s="425"/>
      <c r="G20" s="426"/>
      <c r="H20" s="426"/>
      <c r="I20" s="427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AL20" s="305"/>
      <c r="AM20" s="305"/>
      <c r="AN20" s="305"/>
      <c r="AO20" s="305"/>
      <c r="AP20" s="305"/>
      <c r="AQ20" s="305"/>
      <c r="AR20" s="305"/>
      <c r="AS20" s="305"/>
    </row>
    <row r="21" spans="1:45" x14ac:dyDescent="0.3">
      <c r="A21" s="354" t="s">
        <v>60</v>
      </c>
      <c r="B21" s="355">
        <v>640</v>
      </c>
      <c r="C21" s="345"/>
      <c r="D21" s="311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AL21" s="305"/>
      <c r="AM21" s="305"/>
      <c r="AN21" s="305"/>
      <c r="AO21" s="305"/>
      <c r="AP21" s="305"/>
      <c r="AQ21" s="305"/>
      <c r="AR21" s="305"/>
      <c r="AS21" s="305"/>
    </row>
    <row r="22" spans="1:45" x14ac:dyDescent="0.3">
      <c r="A22" s="354" t="s">
        <v>61</v>
      </c>
      <c r="B22" s="355">
        <v>640</v>
      </c>
      <c r="C22" s="345"/>
      <c r="D22" s="311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AL22" s="305"/>
      <c r="AM22" s="305"/>
      <c r="AN22" s="305"/>
      <c r="AO22" s="305"/>
      <c r="AP22" s="305"/>
      <c r="AQ22" s="305"/>
      <c r="AR22" s="305"/>
      <c r="AS22" s="305"/>
    </row>
    <row r="23" spans="1:45" x14ac:dyDescent="0.3">
      <c r="A23" s="356" t="s">
        <v>62</v>
      </c>
      <c r="B23" s="357">
        <v>160</v>
      </c>
      <c r="C23" s="345"/>
      <c r="D23" s="311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AL23" s="305"/>
      <c r="AM23" s="305"/>
      <c r="AN23" s="305"/>
      <c r="AO23" s="305"/>
      <c r="AP23" s="305"/>
      <c r="AQ23" s="305"/>
      <c r="AR23" s="305"/>
      <c r="AS23" s="305"/>
    </row>
    <row r="24" spans="1:45" x14ac:dyDescent="0.3">
      <c r="A24" s="356" t="s">
        <v>63</v>
      </c>
      <c r="B24" s="357">
        <v>160</v>
      </c>
      <c r="C24" s="345"/>
      <c r="D24" s="311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AL24" s="305"/>
      <c r="AM24" s="305"/>
      <c r="AN24" s="305"/>
      <c r="AO24" s="305"/>
      <c r="AP24" s="305"/>
      <c r="AQ24" s="305"/>
      <c r="AR24" s="305"/>
      <c r="AS24" s="305"/>
    </row>
    <row r="25" spans="1:45" x14ac:dyDescent="0.3">
      <c r="A25" s="356" t="s">
        <v>64</v>
      </c>
      <c r="B25" s="357">
        <v>160</v>
      </c>
      <c r="C25" s="345"/>
      <c r="D25" s="311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AL25" s="305"/>
      <c r="AM25" s="305"/>
      <c r="AN25" s="305"/>
      <c r="AO25" s="305"/>
      <c r="AP25" s="305"/>
      <c r="AQ25" s="305"/>
      <c r="AR25" s="305"/>
      <c r="AS25" s="305"/>
    </row>
    <row r="26" spans="1:45" x14ac:dyDescent="0.3">
      <c r="A26" s="358" t="s">
        <v>65</v>
      </c>
      <c r="B26" s="359">
        <v>40</v>
      </c>
      <c r="C26" s="345"/>
      <c r="D26" s="311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AL26" s="305"/>
      <c r="AM26" s="305"/>
      <c r="AN26" s="305"/>
      <c r="AO26" s="305"/>
      <c r="AP26" s="305"/>
      <c r="AQ26" s="305"/>
      <c r="AR26" s="305"/>
      <c r="AS26" s="305"/>
    </row>
    <row r="27" spans="1:45" x14ac:dyDescent="0.3">
      <c r="A27" s="358" t="s">
        <v>66</v>
      </c>
      <c r="B27" s="359">
        <v>40</v>
      </c>
      <c r="C27" s="345"/>
      <c r="D27" s="311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AL27" s="305"/>
      <c r="AM27" s="305"/>
      <c r="AN27" s="305"/>
      <c r="AO27" s="305"/>
      <c r="AP27" s="305"/>
      <c r="AQ27" s="305"/>
      <c r="AR27" s="305"/>
      <c r="AS27" s="305"/>
    </row>
    <row r="28" spans="1:45" ht="16.2" thickBot="1" x14ac:dyDescent="0.35">
      <c r="A28" s="358" t="s">
        <v>67</v>
      </c>
      <c r="B28" s="359">
        <v>40</v>
      </c>
      <c r="C28" s="345"/>
      <c r="D28" s="311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AL28" s="305"/>
      <c r="AM28" s="305"/>
      <c r="AN28" s="305"/>
      <c r="AO28" s="305"/>
      <c r="AP28" s="305"/>
      <c r="AQ28" s="305"/>
      <c r="AR28" s="305"/>
      <c r="AS28" s="305"/>
    </row>
    <row r="29" spans="1:45" x14ac:dyDescent="0.3">
      <c r="A29" s="352" t="s">
        <v>22</v>
      </c>
      <c r="B29" s="353">
        <v>640</v>
      </c>
      <c r="C29" s="345"/>
      <c r="D29" s="311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AL29" s="305"/>
      <c r="AM29" s="305"/>
      <c r="AN29" s="305"/>
      <c r="AO29" s="305"/>
      <c r="AP29" s="305"/>
      <c r="AQ29" s="305"/>
      <c r="AR29" s="305"/>
      <c r="AS29" s="305"/>
    </row>
    <row r="30" spans="1:45" x14ac:dyDescent="0.3">
      <c r="A30" s="354" t="s">
        <v>69</v>
      </c>
      <c r="B30" s="355">
        <v>640</v>
      </c>
      <c r="C30" s="345"/>
      <c r="D30" s="311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AL30" s="305"/>
      <c r="AM30" s="305"/>
      <c r="AN30" s="305"/>
      <c r="AO30" s="305"/>
      <c r="AP30" s="305"/>
      <c r="AQ30" s="305"/>
      <c r="AR30" s="305"/>
      <c r="AS30" s="305"/>
    </row>
    <row r="31" spans="1:45" x14ac:dyDescent="0.3">
      <c r="A31" s="354" t="s">
        <v>70</v>
      </c>
      <c r="B31" s="355">
        <v>640</v>
      </c>
      <c r="C31" s="345"/>
      <c r="D31" s="311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AL31" s="305"/>
      <c r="AM31" s="305"/>
      <c r="AN31" s="305"/>
      <c r="AO31" s="305"/>
      <c r="AP31" s="305"/>
      <c r="AQ31" s="305"/>
      <c r="AR31" s="305"/>
      <c r="AS31" s="305"/>
    </row>
    <row r="32" spans="1:45" x14ac:dyDescent="0.3">
      <c r="A32" s="356" t="s">
        <v>71</v>
      </c>
      <c r="B32" s="357">
        <v>160</v>
      </c>
      <c r="C32" s="345"/>
      <c r="D32" s="311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AL32" s="305"/>
      <c r="AM32" s="305"/>
      <c r="AN32" s="305"/>
      <c r="AO32" s="305"/>
      <c r="AP32" s="305"/>
      <c r="AQ32" s="305"/>
      <c r="AR32" s="305"/>
      <c r="AS32" s="305"/>
    </row>
    <row r="33" spans="1:45" x14ac:dyDescent="0.3">
      <c r="A33" s="356" t="s">
        <v>72</v>
      </c>
      <c r="B33" s="357">
        <v>160</v>
      </c>
      <c r="C33" s="345"/>
      <c r="D33" s="311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AL33" s="305"/>
      <c r="AM33" s="305"/>
      <c r="AN33" s="305"/>
      <c r="AO33" s="305"/>
      <c r="AP33" s="305"/>
      <c r="AQ33" s="305"/>
      <c r="AR33" s="305"/>
      <c r="AS33" s="305"/>
    </row>
    <row r="34" spans="1:45" x14ac:dyDescent="0.3">
      <c r="A34" s="356" t="s">
        <v>73</v>
      </c>
      <c r="B34" s="357">
        <v>160</v>
      </c>
      <c r="C34" s="345"/>
      <c r="D34" s="311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AL34" s="305"/>
      <c r="AM34" s="305"/>
      <c r="AN34" s="305"/>
      <c r="AO34" s="305"/>
      <c r="AP34" s="305"/>
      <c r="AQ34" s="305"/>
      <c r="AR34" s="305"/>
      <c r="AS34" s="305"/>
    </row>
    <row r="35" spans="1:45" x14ac:dyDescent="0.3">
      <c r="A35" s="358" t="s">
        <v>74</v>
      </c>
      <c r="B35" s="359">
        <v>40</v>
      </c>
      <c r="C35" s="345"/>
      <c r="D35" s="311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AL35" s="305"/>
      <c r="AM35" s="305"/>
      <c r="AN35" s="305"/>
      <c r="AO35" s="305"/>
      <c r="AP35" s="305"/>
      <c r="AQ35" s="305"/>
      <c r="AR35" s="305"/>
      <c r="AS35" s="305"/>
    </row>
    <row r="36" spans="1:45" x14ac:dyDescent="0.3">
      <c r="A36" s="358" t="s">
        <v>75</v>
      </c>
      <c r="B36" s="359">
        <v>40</v>
      </c>
      <c r="C36" s="345"/>
      <c r="D36" s="311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AL36" s="305"/>
      <c r="AM36" s="305"/>
      <c r="AN36" s="305"/>
      <c r="AO36" s="305"/>
      <c r="AP36" s="305"/>
      <c r="AQ36" s="305"/>
      <c r="AR36" s="305"/>
      <c r="AS36" s="305"/>
    </row>
    <row r="37" spans="1:45" ht="16.2" thickBot="1" x14ac:dyDescent="0.35">
      <c r="A37" s="358" t="s">
        <v>76</v>
      </c>
      <c r="B37" s="359">
        <v>40</v>
      </c>
      <c r="C37" s="345"/>
      <c r="D37" s="309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AL37" s="305"/>
      <c r="AM37" s="305"/>
      <c r="AN37" s="305"/>
      <c r="AO37" s="305"/>
      <c r="AP37" s="305"/>
      <c r="AQ37" s="305"/>
      <c r="AR37" s="305"/>
      <c r="AS37" s="305"/>
    </row>
    <row r="38" spans="1:45" x14ac:dyDescent="0.3">
      <c r="A38" s="352" t="s">
        <v>28</v>
      </c>
      <c r="B38" s="353">
        <v>640</v>
      </c>
      <c r="C38" s="345"/>
      <c r="D38" s="309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AL38" s="305"/>
      <c r="AM38" s="305"/>
      <c r="AN38" s="305"/>
      <c r="AO38" s="305"/>
      <c r="AP38" s="305"/>
      <c r="AQ38" s="305"/>
      <c r="AR38" s="305"/>
      <c r="AS38" s="305"/>
    </row>
    <row r="39" spans="1:45" x14ac:dyDescent="0.3">
      <c r="A39" s="354" t="s">
        <v>78</v>
      </c>
      <c r="B39" s="355">
        <v>640</v>
      </c>
      <c r="C39" s="345"/>
      <c r="D39" s="309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AL39" s="305"/>
      <c r="AM39" s="305"/>
      <c r="AN39" s="305"/>
      <c r="AO39" s="305"/>
      <c r="AP39" s="305"/>
      <c r="AQ39" s="305"/>
      <c r="AR39" s="305"/>
      <c r="AS39" s="305"/>
    </row>
    <row r="40" spans="1:45" x14ac:dyDescent="0.3">
      <c r="A40" s="354" t="s">
        <v>79</v>
      </c>
      <c r="B40" s="355">
        <v>640</v>
      </c>
      <c r="C40" s="345"/>
      <c r="D40" s="309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AL40" s="305"/>
      <c r="AM40" s="305"/>
      <c r="AN40" s="305"/>
      <c r="AO40" s="305"/>
      <c r="AP40" s="305"/>
      <c r="AQ40" s="305"/>
      <c r="AR40" s="305"/>
      <c r="AS40" s="305"/>
    </row>
    <row r="41" spans="1:45" x14ac:dyDescent="0.3">
      <c r="A41" s="356" t="s">
        <v>80</v>
      </c>
      <c r="B41" s="357">
        <v>160</v>
      </c>
      <c r="C41" s="345"/>
      <c r="D41" s="309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AL41" s="305"/>
      <c r="AM41" s="305"/>
      <c r="AN41" s="305"/>
      <c r="AO41" s="305"/>
      <c r="AP41" s="305"/>
      <c r="AQ41" s="305"/>
      <c r="AR41" s="305"/>
      <c r="AS41" s="305"/>
    </row>
    <row r="42" spans="1:45" x14ac:dyDescent="0.3">
      <c r="A42" s="356" t="s">
        <v>81</v>
      </c>
      <c r="B42" s="357">
        <v>160</v>
      </c>
      <c r="C42" s="345"/>
      <c r="D42" s="309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AL42" s="305"/>
      <c r="AM42" s="305"/>
      <c r="AN42" s="305"/>
      <c r="AO42" s="305"/>
      <c r="AP42" s="305"/>
      <c r="AQ42" s="305"/>
      <c r="AR42" s="305"/>
      <c r="AS42" s="305"/>
    </row>
    <row r="43" spans="1:45" x14ac:dyDescent="0.3">
      <c r="A43" s="356" t="s">
        <v>82</v>
      </c>
      <c r="B43" s="357">
        <v>160</v>
      </c>
      <c r="C43" s="345"/>
      <c r="D43" s="309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AL43" s="305"/>
      <c r="AM43" s="305"/>
      <c r="AN43" s="305"/>
      <c r="AO43" s="305"/>
      <c r="AP43" s="305"/>
      <c r="AQ43" s="305"/>
      <c r="AR43" s="305"/>
      <c r="AS43" s="305"/>
    </row>
    <row r="44" spans="1:45" x14ac:dyDescent="0.3">
      <c r="A44" s="358" t="s">
        <v>83</v>
      </c>
      <c r="B44" s="359">
        <v>40</v>
      </c>
      <c r="C44" s="345"/>
      <c r="D44" s="309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AL44" s="305"/>
      <c r="AM44" s="305"/>
      <c r="AN44" s="305"/>
      <c r="AO44" s="305"/>
      <c r="AP44" s="305"/>
      <c r="AQ44" s="305"/>
      <c r="AR44" s="305"/>
      <c r="AS44" s="305"/>
    </row>
    <row r="45" spans="1:45" x14ac:dyDescent="0.3">
      <c r="A45" s="358" t="s">
        <v>84</v>
      </c>
      <c r="B45" s="359">
        <v>40</v>
      </c>
      <c r="C45" s="34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AL45" s="305"/>
      <c r="AM45" s="305"/>
      <c r="AN45" s="305"/>
      <c r="AO45" s="305"/>
      <c r="AP45" s="305"/>
      <c r="AQ45" s="305"/>
      <c r="AR45" s="305"/>
      <c r="AS45" s="305"/>
    </row>
    <row r="46" spans="1:45" ht="16.2" thickBot="1" x14ac:dyDescent="0.35">
      <c r="A46" s="360" t="s">
        <v>85</v>
      </c>
      <c r="B46" s="361">
        <v>40</v>
      </c>
      <c r="C46" s="34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AL46" s="305"/>
      <c r="AM46" s="305"/>
      <c r="AN46" s="305"/>
      <c r="AO46" s="305"/>
      <c r="AP46" s="305"/>
      <c r="AQ46" s="305"/>
      <c r="AR46" s="305"/>
      <c r="AS46" s="305"/>
    </row>
    <row r="47" spans="1:45" s="305" customFormat="1" ht="14.4" x14ac:dyDescent="0.3"/>
    <row r="48" spans="1:45" s="305" customFormat="1" ht="14.4" x14ac:dyDescent="0.3"/>
    <row r="49" s="305" customFormat="1" ht="14.4" x14ac:dyDescent="0.3"/>
    <row r="50" s="305" customFormat="1" ht="14.4" x14ac:dyDescent="0.3"/>
    <row r="51" s="305" customFormat="1" ht="14.4" x14ac:dyDescent="0.3"/>
    <row r="52" s="305" customFormat="1" ht="14.4" x14ac:dyDescent="0.3"/>
    <row r="53" s="305" customFormat="1" ht="14.4" x14ac:dyDescent="0.3"/>
    <row r="54" s="305" customFormat="1" ht="14.4" x14ac:dyDescent="0.3"/>
    <row r="55" s="305" customFormat="1" ht="14.4" x14ac:dyDescent="0.3"/>
    <row r="56" s="305" customFormat="1" ht="14.4" x14ac:dyDescent="0.3"/>
    <row r="57" s="305" customFormat="1" ht="14.4" x14ac:dyDescent="0.3"/>
    <row r="58" s="305" customFormat="1" ht="14.4" x14ac:dyDescent="0.3"/>
    <row r="59" s="305" customFormat="1" ht="14.4" x14ac:dyDescent="0.3"/>
    <row r="60" s="305" customFormat="1" ht="14.4" x14ac:dyDescent="0.3"/>
    <row r="61" s="305" customFormat="1" ht="14.4" x14ac:dyDescent="0.3"/>
    <row r="62" s="305" customFormat="1" ht="14.4" x14ac:dyDescent="0.3"/>
    <row r="63" s="305" customFormat="1" ht="14.4" x14ac:dyDescent="0.3"/>
    <row r="64" s="305" customFormat="1" ht="14.4" x14ac:dyDescent="0.3"/>
    <row r="65" spans="2:3" s="305" customFormat="1" ht="14.4" x14ac:dyDescent="0.3"/>
    <row r="66" spans="2:3" s="305" customFormat="1" ht="14.4" x14ac:dyDescent="0.3"/>
    <row r="67" spans="2:3" s="305" customFormat="1" ht="14.4" x14ac:dyDescent="0.3"/>
    <row r="68" spans="2:3" ht="14.4" x14ac:dyDescent="0.3">
      <c r="B68" s="313"/>
      <c r="C68" s="313"/>
    </row>
    <row r="69" spans="2:3" ht="14.4" x14ac:dyDescent="0.3">
      <c r="B69" s="313"/>
      <c r="C69" s="313"/>
    </row>
  </sheetData>
  <sheetProtection algorithmName="SHA-512" hashValue="O/9cwq8hOSVC9RV34mDqdu7dxYFlqXMwfCVvJWauGAt5irSbjk8i6LMApTEcKnfLZdcuKEfqKFG7mICo3uegew==" saltValue="2cvRD+xvp5M2FI29FfkkVg==" spinCount="100000" sheet="1" objects="1" scenarios="1"/>
  <mergeCells count="6">
    <mergeCell ref="F10:I20"/>
    <mergeCell ref="F3:G3"/>
    <mergeCell ref="F4:G4"/>
    <mergeCell ref="C1:J1"/>
    <mergeCell ref="F5:M5"/>
    <mergeCell ref="F6:M6"/>
  </mergeCells>
  <phoneticPr fontId="0" type="noConversion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8"/>
  <sheetViews>
    <sheetView zoomScaleNormal="100" workbookViewId="0">
      <selection activeCell="J4" sqref="J4"/>
    </sheetView>
  </sheetViews>
  <sheetFormatPr baseColWidth="10" defaultRowHeight="14.4" x14ac:dyDescent="0.3"/>
  <cols>
    <col min="1" max="2" width="10" customWidth="1"/>
    <col min="3" max="3" width="12.88671875" customWidth="1"/>
    <col min="5" max="5" width="24" customWidth="1"/>
    <col min="7" max="7" width="8.5546875" customWidth="1"/>
    <col min="8" max="8" width="14.109375" customWidth="1"/>
    <col min="9" max="9" width="8.88671875" customWidth="1"/>
    <col min="10" max="10" width="9.33203125" customWidth="1"/>
    <col min="11" max="11" width="24" customWidth="1"/>
    <col min="14" max="14" width="7.109375" customWidth="1"/>
    <col min="15" max="15" width="8.5546875" customWidth="1"/>
    <col min="16" max="16" width="14.109375" customWidth="1"/>
    <col min="17" max="17" width="8.88671875" customWidth="1"/>
    <col min="18" max="18" width="9.33203125" customWidth="1"/>
    <col min="19" max="19" width="24" customWidth="1"/>
    <col min="22" max="22" width="7.109375" customWidth="1"/>
    <col min="24" max="24" width="14.109375" customWidth="1"/>
    <col min="25" max="25" width="8.88671875" customWidth="1"/>
    <col min="26" max="26" width="9.33203125" customWidth="1"/>
    <col min="27" max="27" width="24" customWidth="1"/>
    <col min="28" max="28" width="11.5546875" customWidth="1"/>
    <col min="30" max="30" width="7.109375" customWidth="1"/>
    <col min="32" max="32" width="14.109375" customWidth="1"/>
    <col min="33" max="33" width="8.88671875" customWidth="1"/>
    <col min="34" max="34" width="9.33203125" customWidth="1"/>
    <col min="35" max="35" width="24" customWidth="1"/>
  </cols>
  <sheetData>
    <row r="1" spans="1:37" ht="16.2" thickBot="1" x14ac:dyDescent="0.35">
      <c r="A1" s="133"/>
      <c r="B1" s="435" t="s">
        <v>211</v>
      </c>
      <c r="C1" s="435"/>
      <c r="D1" s="435"/>
      <c r="E1" s="436"/>
      <c r="G1" s="132"/>
    </row>
    <row r="2" spans="1:37" ht="16.2" thickBot="1" x14ac:dyDescent="0.35">
      <c r="A2" s="143"/>
      <c r="B2" s="130"/>
      <c r="C2" s="130"/>
      <c r="D2" s="130"/>
      <c r="E2" s="131"/>
      <c r="G2" s="132"/>
      <c r="H2" s="432" t="s">
        <v>210</v>
      </c>
      <c r="I2" s="433"/>
      <c r="J2" s="433"/>
      <c r="K2" s="434"/>
      <c r="O2" s="132"/>
      <c r="P2" s="432" t="s">
        <v>214</v>
      </c>
      <c r="Q2" s="433"/>
      <c r="R2" s="433"/>
      <c r="S2" s="434"/>
      <c r="W2" s="132"/>
      <c r="X2" s="432" t="s">
        <v>218</v>
      </c>
      <c r="Y2" s="433"/>
      <c r="Z2" s="433"/>
      <c r="AA2" s="434"/>
      <c r="AE2" s="132"/>
      <c r="AF2" s="432" t="s">
        <v>219</v>
      </c>
      <c r="AG2" s="433"/>
      <c r="AH2" s="433"/>
      <c r="AI2" s="434"/>
    </row>
    <row r="3" spans="1:37" ht="16.2" thickBot="1" x14ac:dyDescent="0.35">
      <c r="A3" s="143" t="s">
        <v>207</v>
      </c>
      <c r="B3" s="130" t="s">
        <v>6</v>
      </c>
      <c r="C3" s="130" t="s">
        <v>7</v>
      </c>
      <c r="D3" s="130" t="s">
        <v>8</v>
      </c>
      <c r="E3" s="139" t="s">
        <v>208</v>
      </c>
      <c r="G3" s="133" t="s">
        <v>207</v>
      </c>
      <c r="H3" s="136" t="s">
        <v>209</v>
      </c>
      <c r="I3" s="136" t="s">
        <v>6</v>
      </c>
      <c r="J3" s="136" t="s">
        <v>8</v>
      </c>
      <c r="K3" s="134" t="s">
        <v>208</v>
      </c>
      <c r="L3" s="135" t="s">
        <v>212</v>
      </c>
      <c r="M3" s="136" t="s">
        <v>213</v>
      </c>
      <c r="O3" s="133" t="s">
        <v>207</v>
      </c>
      <c r="P3" s="135" t="s">
        <v>209</v>
      </c>
      <c r="Q3" s="136" t="s">
        <v>6</v>
      </c>
      <c r="R3" s="136" t="s">
        <v>8</v>
      </c>
      <c r="S3" s="134" t="s">
        <v>208</v>
      </c>
      <c r="T3" s="135" t="s">
        <v>212</v>
      </c>
      <c r="U3" s="136" t="s">
        <v>213</v>
      </c>
      <c r="W3" s="133" t="s">
        <v>207</v>
      </c>
      <c r="X3" s="135" t="s">
        <v>209</v>
      </c>
      <c r="Y3" s="136" t="s">
        <v>6</v>
      </c>
      <c r="Z3" s="136" t="s">
        <v>8</v>
      </c>
      <c r="AA3" s="134" t="s">
        <v>208</v>
      </c>
      <c r="AB3" s="135" t="s">
        <v>212</v>
      </c>
      <c r="AC3" s="136" t="s">
        <v>213</v>
      </c>
      <c r="AE3" s="133" t="s">
        <v>207</v>
      </c>
      <c r="AF3" s="135" t="s">
        <v>209</v>
      </c>
      <c r="AG3" s="136" t="s">
        <v>6</v>
      </c>
      <c r="AH3" s="136" t="s">
        <v>8</v>
      </c>
      <c r="AI3" s="134" t="s">
        <v>208</v>
      </c>
      <c r="AJ3" s="135" t="s">
        <v>212</v>
      </c>
      <c r="AK3" s="136" t="s">
        <v>213</v>
      </c>
    </row>
    <row r="4" spans="1:37" x14ac:dyDescent="0.3">
      <c r="A4" s="144" t="s">
        <v>0</v>
      </c>
      <c r="B4" s="247" t="s">
        <v>55</v>
      </c>
      <c r="C4" s="252">
        <v>0</v>
      </c>
      <c r="D4" s="257" t="e">
        <f>'Run 1'!#REF!</f>
        <v>#REF!</v>
      </c>
      <c r="E4" s="253" t="e">
        <f>POWER(10,#REF!*D4+#REF!)</f>
        <v>#REF!</v>
      </c>
      <c r="F4" s="137"/>
      <c r="G4" s="147" t="s">
        <v>0</v>
      </c>
      <c r="H4" s="231">
        <v>2</v>
      </c>
      <c r="I4" s="259" t="s">
        <v>94</v>
      </c>
      <c r="J4" s="141" t="e">
        <f>'Run 1'!#REF!</f>
        <v>#REF!</v>
      </c>
      <c r="K4" s="264" t="e">
        <f>POWER(10,#REF!*J4+#REF!)</f>
        <v>#REF!</v>
      </c>
      <c r="L4" s="141" t="e">
        <f>IF($J4&lt;=#REF!,"1","0")</f>
        <v>#REF!</v>
      </c>
      <c r="M4" s="265" t="e">
        <f>IF($J4&lt;='Cut-off 15 copies'!$AD$113,"1","0")</f>
        <v>#REF!</v>
      </c>
      <c r="N4" s="137"/>
      <c r="O4" s="147" t="s">
        <v>0</v>
      </c>
      <c r="P4" s="231">
        <v>3</v>
      </c>
      <c r="Q4" s="280" t="e">
        <f>'Run 1'!#REF!</f>
        <v>#REF!</v>
      </c>
      <c r="R4" s="141" t="e">
        <f>'Run 1'!#REF!</f>
        <v>#REF!</v>
      </c>
      <c r="S4" s="264" t="e">
        <f>POWER(10,#REF!*R4+#REF!)</f>
        <v>#REF!</v>
      </c>
      <c r="T4" s="141" t="e">
        <f>IF(R4&lt;=#REF!,"1","0")</f>
        <v>#REF!</v>
      </c>
      <c r="U4" s="265" t="e">
        <f>IF(S4&lt;='Cut-off 15 copies'!$AD$113,"1","0")</f>
        <v>#REF!</v>
      </c>
      <c r="V4" s="137"/>
      <c r="W4" s="147" t="s">
        <v>0</v>
      </c>
      <c r="X4" s="231">
        <v>5</v>
      </c>
      <c r="Y4" s="288" t="e">
        <f>'Run 1'!#REF!</f>
        <v>#REF!</v>
      </c>
      <c r="Z4" s="141" t="e">
        <f>'Run 1'!#REF!</f>
        <v>#REF!</v>
      </c>
      <c r="AA4" s="264" t="e">
        <f>POWER(10,#REF!*Z4+#REF!)</f>
        <v>#REF!</v>
      </c>
      <c r="AB4" s="141" t="e">
        <f>IF(Z4&lt;=#REF!,"1","0")</f>
        <v>#REF!</v>
      </c>
      <c r="AC4" s="265" t="e">
        <f>IF(AA4&lt;='Cut-off 15 copies'!$AD$113,"1","0")</f>
        <v>#REF!</v>
      </c>
      <c r="AD4" s="137"/>
      <c r="AE4" s="147" t="s">
        <v>0</v>
      </c>
      <c r="AF4" s="231">
        <v>1</v>
      </c>
      <c r="AG4" s="296" t="e">
        <f>'Run 1'!#REF!</f>
        <v>#REF!</v>
      </c>
      <c r="AH4" s="141" t="e">
        <f>'Run 1'!#REF!</f>
        <v>#REF!</v>
      </c>
      <c r="AI4" s="264" t="e">
        <f>POWER(10,#REF!*AH4+#REF!)</f>
        <v>#REF!</v>
      </c>
      <c r="AJ4" s="141" t="e">
        <f>IF(AH4&lt;=#REF!,"1","0")</f>
        <v>#REF!</v>
      </c>
      <c r="AK4" s="265" t="e">
        <f>IF(AI4&lt;='Cut-off 15 copies'!$AD$113,"1","0")</f>
        <v>#REF!</v>
      </c>
    </row>
    <row r="5" spans="1:37" x14ac:dyDescent="0.3">
      <c r="A5" s="145" t="s">
        <v>0</v>
      </c>
      <c r="B5" s="248" t="s">
        <v>11</v>
      </c>
      <c r="C5" s="254">
        <v>0</v>
      </c>
      <c r="D5" s="256" t="e">
        <f>'Run 1'!#REF!</f>
        <v>#REF!</v>
      </c>
      <c r="E5" s="255" t="e">
        <f>POWER(10,#REF!*D5+#REF!)</f>
        <v>#REF!</v>
      </c>
      <c r="F5" s="137"/>
      <c r="G5" s="147" t="s">
        <v>0</v>
      </c>
      <c r="H5" s="232">
        <v>2</v>
      </c>
      <c r="I5" s="260" t="s">
        <v>95</v>
      </c>
      <c r="J5" s="140" t="e">
        <f>'Run 1'!#REF!</f>
        <v>#REF!</v>
      </c>
      <c r="K5" s="266" t="e">
        <f>POWER(10,#REF!*J5+#REF!)</f>
        <v>#REF!</v>
      </c>
      <c r="L5" s="140" t="e">
        <f>IF(J5&lt;=#REF!,"1","0")</f>
        <v>#REF!</v>
      </c>
      <c r="M5" s="267" t="e">
        <f>IF($J5&lt;='Cut-off 15 copies'!$AD$113,"1","0")</f>
        <v>#REF!</v>
      </c>
      <c r="N5" s="137"/>
      <c r="O5" s="147" t="s">
        <v>0</v>
      </c>
      <c r="P5" s="232">
        <v>3</v>
      </c>
      <c r="Q5" s="281" t="e">
        <f>'Run 1'!#REF!</f>
        <v>#REF!</v>
      </c>
      <c r="R5" s="140" t="e">
        <f>'Run 1'!#REF!</f>
        <v>#REF!</v>
      </c>
      <c r="S5" s="266" t="e">
        <f>POWER(10,#REF!*R5+#REF!)</f>
        <v>#REF!</v>
      </c>
      <c r="T5" s="140" t="e">
        <f>IF(R5&lt;=#REF!,"1","0")</f>
        <v>#REF!</v>
      </c>
      <c r="U5" s="267" t="e">
        <f>IF(S5&lt;='Cut-off 15 copies'!$AD$113,"1","0")</f>
        <v>#REF!</v>
      </c>
      <c r="V5" s="137"/>
      <c r="W5" s="147" t="s">
        <v>0</v>
      </c>
      <c r="X5" s="232">
        <v>5</v>
      </c>
      <c r="Y5" s="289" t="e">
        <f>'Run 1'!#REF!</f>
        <v>#REF!</v>
      </c>
      <c r="Z5" s="140" t="e">
        <f>'Run 1'!#REF!</f>
        <v>#REF!</v>
      </c>
      <c r="AA5" s="266" t="e">
        <f>POWER(10,#REF!*Z5+#REF!)</f>
        <v>#REF!</v>
      </c>
      <c r="AB5" s="140" t="e">
        <f>IF(Z5&lt;=#REF!,"1","0")</f>
        <v>#REF!</v>
      </c>
      <c r="AC5" s="267" t="e">
        <f>IF(AA5&lt;='Cut-off 15 copies'!$AD$113,"1","0")</f>
        <v>#REF!</v>
      </c>
      <c r="AD5" s="137"/>
      <c r="AE5" s="147" t="s">
        <v>0</v>
      </c>
      <c r="AF5" s="232">
        <v>1</v>
      </c>
      <c r="AG5" s="297" t="e">
        <f>'Run 1'!#REF!</f>
        <v>#REF!</v>
      </c>
      <c r="AH5" s="140" t="e">
        <f>'Run 1'!#REF!</f>
        <v>#REF!</v>
      </c>
      <c r="AI5" s="266" t="e">
        <f>POWER(10,#REF!*AH5+#REF!)</f>
        <v>#REF!</v>
      </c>
      <c r="AJ5" s="140" t="e">
        <f>IF(AH5&lt;=#REF!,"1","0")</f>
        <v>#REF!</v>
      </c>
      <c r="AK5" s="267" t="e">
        <f>IF(AI5&lt;='Cut-off 15 copies'!$AD$113,"1","0")</f>
        <v>#REF!</v>
      </c>
    </row>
    <row r="6" spans="1:37" x14ac:dyDescent="0.3">
      <c r="A6" s="145" t="s">
        <v>0</v>
      </c>
      <c r="B6" s="248" t="s">
        <v>12</v>
      </c>
      <c r="C6" s="254">
        <v>0</v>
      </c>
      <c r="D6" s="256" t="e">
        <f>'Run 1'!#REF!</f>
        <v>#REF!</v>
      </c>
      <c r="E6" s="255" t="e">
        <f>POWER(10,#REF!*D6+#REF!)</f>
        <v>#REF!</v>
      </c>
      <c r="F6" s="137"/>
      <c r="G6" s="147" t="s">
        <v>0</v>
      </c>
      <c r="H6" s="232">
        <v>2</v>
      </c>
      <c r="I6" s="260" t="s">
        <v>103</v>
      </c>
      <c r="J6" s="140" t="e">
        <f>'Run 1'!#REF!</f>
        <v>#REF!</v>
      </c>
      <c r="K6" s="266" t="e">
        <f>POWER(10,#REF!*J6+#REF!)</f>
        <v>#REF!</v>
      </c>
      <c r="L6" s="140" t="e">
        <f>IF(J6&lt;=#REF!,"1","0")</f>
        <v>#REF!</v>
      </c>
      <c r="M6" s="267" t="e">
        <f>IF($J6&lt;='Cut-off 15 copies'!$AD$113,"1","0")</f>
        <v>#REF!</v>
      </c>
      <c r="N6" s="137"/>
      <c r="O6" s="147" t="s">
        <v>0</v>
      </c>
      <c r="P6" s="232">
        <v>3</v>
      </c>
      <c r="Q6" s="281" t="e">
        <f>'Run 1'!#REF!</f>
        <v>#REF!</v>
      </c>
      <c r="R6" s="140" t="e">
        <f>'Run 1'!#REF!</f>
        <v>#REF!</v>
      </c>
      <c r="S6" s="266" t="e">
        <f>POWER(10,#REF!*R6+#REF!)</f>
        <v>#REF!</v>
      </c>
      <c r="T6" s="140" t="e">
        <f>IF(R6&lt;=#REF!,"1","0")</f>
        <v>#REF!</v>
      </c>
      <c r="U6" s="267" t="e">
        <f>IF(S6&lt;='Cut-off 15 copies'!$AD$113,"1","0")</f>
        <v>#REF!</v>
      </c>
      <c r="V6" s="137"/>
      <c r="W6" s="147" t="s">
        <v>0</v>
      </c>
      <c r="X6" s="232">
        <v>5</v>
      </c>
      <c r="Y6" s="289" t="e">
        <f>'Run 1'!#REF!</f>
        <v>#REF!</v>
      </c>
      <c r="Z6" s="140" t="e">
        <f>'Run 1'!#REF!</f>
        <v>#REF!</v>
      </c>
      <c r="AA6" s="266" t="e">
        <f>POWER(10,#REF!*Z6+#REF!)</f>
        <v>#REF!</v>
      </c>
      <c r="AB6" s="140" t="e">
        <f>IF(Z6&lt;=#REF!,"1","0")</f>
        <v>#REF!</v>
      </c>
      <c r="AC6" s="267" t="e">
        <f>IF(AA6&lt;='Cut-off 15 copies'!$AD$113,"1","0")</f>
        <v>#REF!</v>
      </c>
      <c r="AD6" s="137"/>
      <c r="AE6" s="147" t="s">
        <v>0</v>
      </c>
      <c r="AF6" s="232">
        <v>1</v>
      </c>
      <c r="AG6" s="297" t="e">
        <f>'Run 1'!#REF!</f>
        <v>#REF!</v>
      </c>
      <c r="AH6" s="140" t="e">
        <f>'Run 1'!#REF!</f>
        <v>#REF!</v>
      </c>
      <c r="AI6" s="266" t="e">
        <f>POWER(10,#REF!*AH6+#REF!)</f>
        <v>#REF!</v>
      </c>
      <c r="AJ6" s="140" t="e">
        <f>IF(AH6&lt;=#REF!,"1","0")</f>
        <v>#REF!</v>
      </c>
      <c r="AK6" s="267" t="e">
        <f>IF(AI6&lt;='Cut-off 15 copies'!$AD$113,"1","0")</f>
        <v>#REF!</v>
      </c>
    </row>
    <row r="7" spans="1:37" x14ac:dyDescent="0.3">
      <c r="A7" s="145" t="s">
        <v>0</v>
      </c>
      <c r="B7" s="248" t="s">
        <v>68</v>
      </c>
      <c r="C7" s="254">
        <v>0</v>
      </c>
      <c r="D7" s="256" t="e">
        <f>'Run 1'!#REF!</f>
        <v>#REF!</v>
      </c>
      <c r="E7" s="255" t="e">
        <f>POWER(10,#REF!*D7+#REF!)</f>
        <v>#REF!</v>
      </c>
      <c r="F7" s="137"/>
      <c r="G7" s="147" t="s">
        <v>0</v>
      </c>
      <c r="H7" s="232">
        <v>2</v>
      </c>
      <c r="I7" s="260" t="s">
        <v>104</v>
      </c>
      <c r="J7" s="140" t="e">
        <f>'Run 1'!#REF!</f>
        <v>#REF!</v>
      </c>
      <c r="K7" s="266" t="e">
        <f>POWER(10,#REF!*J7+#REF!)</f>
        <v>#REF!</v>
      </c>
      <c r="L7" s="140" t="e">
        <f>IF(J7&lt;=#REF!,"1","0")</f>
        <v>#REF!</v>
      </c>
      <c r="M7" s="267" t="e">
        <f>IF($J7&lt;='Cut-off 15 copies'!$AD$113,"1","0")</f>
        <v>#REF!</v>
      </c>
      <c r="N7" s="137"/>
      <c r="O7" s="147" t="s">
        <v>0</v>
      </c>
      <c r="P7" s="232">
        <v>3</v>
      </c>
      <c r="Q7" s="281" t="e">
        <f>'Run 1'!#REF!</f>
        <v>#REF!</v>
      </c>
      <c r="R7" s="140" t="e">
        <f>'Run 1'!#REF!</f>
        <v>#REF!</v>
      </c>
      <c r="S7" s="266" t="e">
        <f>POWER(10,#REF!*R7+#REF!)</f>
        <v>#REF!</v>
      </c>
      <c r="T7" s="140" t="e">
        <f>IF(R7&lt;=#REF!,"1","0")</f>
        <v>#REF!</v>
      </c>
      <c r="U7" s="267" t="e">
        <f>IF(S7&lt;='Cut-off 15 copies'!$AD$113,"1","0")</f>
        <v>#REF!</v>
      </c>
      <c r="V7" s="137"/>
      <c r="W7" s="147" t="s">
        <v>0</v>
      </c>
      <c r="X7" s="232">
        <v>5</v>
      </c>
      <c r="Y7" s="289" t="e">
        <f>'Run 1'!#REF!</f>
        <v>#REF!</v>
      </c>
      <c r="Z7" s="140" t="e">
        <f>'Run 1'!#REF!</f>
        <v>#REF!</v>
      </c>
      <c r="AA7" s="266" t="e">
        <f>POWER(10,#REF!*Z7+#REF!)</f>
        <v>#REF!</v>
      </c>
      <c r="AB7" s="140" t="e">
        <f>IF(Z7&lt;=#REF!,"1","0")</f>
        <v>#REF!</v>
      </c>
      <c r="AC7" s="267" t="e">
        <f>IF(AA7&lt;='Cut-off 15 copies'!$AD$113,"1","0")</f>
        <v>#REF!</v>
      </c>
      <c r="AD7" s="137"/>
      <c r="AE7" s="147" t="s">
        <v>0</v>
      </c>
      <c r="AF7" s="232">
        <v>1</v>
      </c>
      <c r="AG7" s="297" t="e">
        <f>'Run 1'!#REF!</f>
        <v>#REF!</v>
      </c>
      <c r="AH7" s="140" t="e">
        <f>'Run 1'!#REF!</f>
        <v>#REF!</v>
      </c>
      <c r="AI7" s="266" t="e">
        <f>POWER(10,#REF!*AH7+#REF!)</f>
        <v>#REF!</v>
      </c>
      <c r="AJ7" s="140" t="e">
        <f>IF(AH7&lt;=#REF!,"1","0")</f>
        <v>#REF!</v>
      </c>
      <c r="AK7" s="267" t="e">
        <f>IF(AI7&lt;='Cut-off 15 copies'!$AD$113,"1","0")</f>
        <v>#REF!</v>
      </c>
    </row>
    <row r="8" spans="1:37" x14ac:dyDescent="0.3">
      <c r="A8" s="145" t="s">
        <v>0</v>
      </c>
      <c r="B8" s="248" t="s">
        <v>17</v>
      </c>
      <c r="C8" s="254">
        <v>0</v>
      </c>
      <c r="D8" s="256" t="e">
        <f>'Run 1'!#REF!</f>
        <v>#REF!</v>
      </c>
      <c r="E8" s="255" t="e">
        <f>POWER(10,#REF!*D8+#REF!)</f>
        <v>#REF!</v>
      </c>
      <c r="F8" s="137"/>
      <c r="G8" s="147" t="s">
        <v>0</v>
      </c>
      <c r="H8" s="232">
        <v>2</v>
      </c>
      <c r="I8" s="260" t="s">
        <v>54</v>
      </c>
      <c r="J8" s="140" t="e">
        <f>'Run 1'!#REF!</f>
        <v>#REF!</v>
      </c>
      <c r="K8" s="266" t="e">
        <f>POWER(10,#REF!*J8+#REF!)</f>
        <v>#REF!</v>
      </c>
      <c r="L8" s="140" t="e">
        <f>IF(J8&lt;=#REF!,"1","0")</f>
        <v>#REF!</v>
      </c>
      <c r="M8" s="267" t="e">
        <f>IF($J8&lt;='Cut-off 15 copies'!$AD$113,"1","0")</f>
        <v>#REF!</v>
      </c>
      <c r="N8" s="137"/>
      <c r="O8" s="147" t="s">
        <v>0</v>
      </c>
      <c r="P8" s="232">
        <v>3</v>
      </c>
      <c r="Q8" s="281" t="e">
        <f>'Run 1'!#REF!</f>
        <v>#REF!</v>
      </c>
      <c r="R8" s="140" t="e">
        <f>'Run 1'!#REF!</f>
        <v>#REF!</v>
      </c>
      <c r="S8" s="266" t="e">
        <f>POWER(10,#REF!*R8+#REF!)</f>
        <v>#REF!</v>
      </c>
      <c r="T8" s="140" t="e">
        <f>IF(R8&lt;=#REF!,"1","0")</f>
        <v>#REF!</v>
      </c>
      <c r="U8" s="267" t="e">
        <f>IF(S8&lt;='Cut-off 15 copies'!$AD$113,"1","0")</f>
        <v>#REF!</v>
      </c>
      <c r="V8" s="137"/>
      <c r="W8" s="147" t="s">
        <v>0</v>
      </c>
      <c r="X8" s="232">
        <v>5</v>
      </c>
      <c r="Y8" s="289" t="e">
        <f>'Run 1'!#REF!</f>
        <v>#REF!</v>
      </c>
      <c r="Z8" s="140" t="e">
        <f>'Run 1'!#REF!</f>
        <v>#REF!</v>
      </c>
      <c r="AA8" s="266" t="e">
        <f>POWER(10,#REF!*Z8+#REF!)</f>
        <v>#REF!</v>
      </c>
      <c r="AB8" s="140" t="e">
        <f>IF(Z8&lt;=#REF!,"1","0")</f>
        <v>#REF!</v>
      </c>
      <c r="AC8" s="267" t="e">
        <f>IF(AA8&lt;='Cut-off 15 copies'!$AD$113,"1","0")</f>
        <v>#REF!</v>
      </c>
      <c r="AD8" s="137"/>
      <c r="AE8" s="147" t="s">
        <v>0</v>
      </c>
      <c r="AF8" s="232">
        <v>1</v>
      </c>
      <c r="AG8" s="297" t="e">
        <f>'Run 1'!#REF!</f>
        <v>#REF!</v>
      </c>
      <c r="AH8" s="140" t="e">
        <f>'Run 1'!#REF!</f>
        <v>#REF!</v>
      </c>
      <c r="AI8" s="266" t="e">
        <f>POWER(10,#REF!*AH8+#REF!)</f>
        <v>#REF!</v>
      </c>
      <c r="AJ8" s="140" t="e">
        <f>IF(AH8&lt;=#REF!,"1","0")</f>
        <v>#REF!</v>
      </c>
      <c r="AK8" s="267" t="e">
        <f>IF(AI8&lt;='Cut-off 15 copies'!$AD$113,"1","0")</f>
        <v>#REF!</v>
      </c>
    </row>
    <row r="9" spans="1:37" x14ac:dyDescent="0.3">
      <c r="A9" s="145" t="s">
        <v>0</v>
      </c>
      <c r="B9" s="248" t="s">
        <v>18</v>
      </c>
      <c r="C9" s="254">
        <v>0</v>
      </c>
      <c r="D9" s="256" t="e">
        <f>'Run 1'!#REF!</f>
        <v>#REF!</v>
      </c>
      <c r="E9" s="255" t="e">
        <f>POWER(10,#REF!*D9+#REF!)</f>
        <v>#REF!</v>
      </c>
      <c r="F9" s="137"/>
      <c r="G9" s="147" t="s">
        <v>0</v>
      </c>
      <c r="H9" s="232">
        <v>2</v>
      </c>
      <c r="I9" s="260" t="s">
        <v>59</v>
      </c>
      <c r="J9" s="140" t="e">
        <f>'Run 1'!#REF!</f>
        <v>#REF!</v>
      </c>
      <c r="K9" s="266" t="e">
        <f>POWER(10,#REF!*J9+#REF!)</f>
        <v>#REF!</v>
      </c>
      <c r="L9" s="140" t="e">
        <f>IF(J9&lt;=#REF!,"1","0")</f>
        <v>#REF!</v>
      </c>
      <c r="M9" s="267" t="e">
        <f>IF($J9&lt;='Cut-off 15 copies'!$AD$113,"1","0")</f>
        <v>#REF!</v>
      </c>
      <c r="N9" s="137"/>
      <c r="O9" s="147" t="s">
        <v>0</v>
      </c>
      <c r="P9" s="232">
        <v>3</v>
      </c>
      <c r="Q9" s="281" t="e">
        <f>'Run 1'!#REF!</f>
        <v>#REF!</v>
      </c>
      <c r="R9" s="140" t="e">
        <f>'Run 1'!#REF!</f>
        <v>#REF!</v>
      </c>
      <c r="S9" s="266" t="e">
        <f>POWER(10,#REF!*R9+#REF!)</f>
        <v>#REF!</v>
      </c>
      <c r="T9" s="140" t="e">
        <f>IF(R9&lt;=#REF!,"1","0")</f>
        <v>#REF!</v>
      </c>
      <c r="U9" s="267" t="e">
        <f>IF(S9&lt;='Cut-off 15 copies'!$AD$113,"1","0")</f>
        <v>#REF!</v>
      </c>
      <c r="V9" s="137"/>
      <c r="W9" s="147" t="s">
        <v>0</v>
      </c>
      <c r="X9" s="232">
        <v>5</v>
      </c>
      <c r="Y9" s="289" t="e">
        <f>'Run 1'!#REF!</f>
        <v>#REF!</v>
      </c>
      <c r="Z9" s="140" t="e">
        <f>'Run 1'!#REF!</f>
        <v>#REF!</v>
      </c>
      <c r="AA9" s="266" t="e">
        <f>POWER(10,#REF!*Z9+#REF!)</f>
        <v>#REF!</v>
      </c>
      <c r="AB9" s="140" t="e">
        <f>IF(Z9&lt;=#REF!,"1","0")</f>
        <v>#REF!</v>
      </c>
      <c r="AC9" s="267" t="e">
        <f>IF(AA9&lt;='Cut-off 15 copies'!$AD$113,"1","0")</f>
        <v>#REF!</v>
      </c>
      <c r="AD9" s="137"/>
      <c r="AE9" s="147" t="s">
        <v>0</v>
      </c>
      <c r="AF9" s="232">
        <v>1</v>
      </c>
      <c r="AG9" s="297" t="e">
        <f>'Run 1'!#REF!</f>
        <v>#REF!</v>
      </c>
      <c r="AH9" s="140" t="e">
        <f>'Run 1'!#REF!</f>
        <v>#REF!</v>
      </c>
      <c r="AI9" s="266" t="e">
        <f>POWER(10,#REF!*AH9+#REF!)</f>
        <v>#REF!</v>
      </c>
      <c r="AJ9" s="140" t="e">
        <f>IF(AH9&lt;=#REF!,"1","0")</f>
        <v>#REF!</v>
      </c>
      <c r="AK9" s="267" t="e">
        <f>IF(AI9&lt;='Cut-off 15 copies'!$AD$113,"1","0")</f>
        <v>#REF!</v>
      </c>
    </row>
    <row r="10" spans="1:37" x14ac:dyDescent="0.3">
      <c r="A10" s="145" t="s">
        <v>0</v>
      </c>
      <c r="B10" s="248" t="s">
        <v>77</v>
      </c>
      <c r="C10" s="254">
        <v>0</v>
      </c>
      <c r="D10" s="256" t="e">
        <f>'Run 1'!#REF!</f>
        <v>#REF!</v>
      </c>
      <c r="E10" s="255" t="e">
        <f>POWER(10,#REF!*D10+#REF!)</f>
        <v>#REF!</v>
      </c>
      <c r="F10" s="137"/>
      <c r="G10" s="147" t="s">
        <v>0</v>
      </c>
      <c r="H10" s="232">
        <v>2</v>
      </c>
      <c r="I10" s="260" t="s">
        <v>46</v>
      </c>
      <c r="J10" s="140" t="e">
        <f>'Run 1'!#REF!</f>
        <v>#REF!</v>
      </c>
      <c r="K10" s="266" t="e">
        <f>POWER(10,#REF!*J10+#REF!)</f>
        <v>#REF!</v>
      </c>
      <c r="L10" s="140" t="e">
        <f>IF(J10&lt;=#REF!,"1","0")</f>
        <v>#REF!</v>
      </c>
      <c r="M10" s="267" t="e">
        <f>IF($J10&lt;='Cut-off 15 copies'!$AD$113,"1","0")</f>
        <v>#REF!</v>
      </c>
      <c r="N10" s="137"/>
      <c r="O10" s="147" t="s">
        <v>0</v>
      </c>
      <c r="P10" s="232">
        <v>3</v>
      </c>
      <c r="Q10" s="281" t="e">
        <f>'Run 1'!#REF!</f>
        <v>#REF!</v>
      </c>
      <c r="R10" s="140" t="e">
        <f>'Run 1'!#REF!</f>
        <v>#REF!</v>
      </c>
      <c r="S10" s="266" t="e">
        <f>POWER(10,#REF!*R10+#REF!)</f>
        <v>#REF!</v>
      </c>
      <c r="T10" s="140" t="e">
        <f>IF(R10&lt;=#REF!,"1","0")</f>
        <v>#REF!</v>
      </c>
      <c r="U10" s="267" t="e">
        <f>IF(S10&lt;='Cut-off 15 copies'!$AD$113,"1","0")</f>
        <v>#REF!</v>
      </c>
      <c r="V10" s="137"/>
      <c r="W10" s="147" t="s">
        <v>0</v>
      </c>
      <c r="X10" s="232">
        <v>5</v>
      </c>
      <c r="Y10" s="289" t="e">
        <f>'Run 1'!#REF!</f>
        <v>#REF!</v>
      </c>
      <c r="Z10" s="140" t="e">
        <f>'Run 1'!#REF!</f>
        <v>#REF!</v>
      </c>
      <c r="AA10" s="266" t="e">
        <f>POWER(10,#REF!*Z10+#REF!)</f>
        <v>#REF!</v>
      </c>
      <c r="AB10" s="140" t="e">
        <f>IF(Z10&lt;=#REF!,"1","0")</f>
        <v>#REF!</v>
      </c>
      <c r="AC10" s="267" t="e">
        <f>IF(AA10&lt;='Cut-off 15 copies'!$AD$113,"1","0")</f>
        <v>#REF!</v>
      </c>
      <c r="AD10" s="137"/>
      <c r="AE10" s="147" t="s">
        <v>0</v>
      </c>
      <c r="AF10" s="232">
        <v>1</v>
      </c>
      <c r="AG10" s="297" t="e">
        <f>'Run 1'!#REF!</f>
        <v>#REF!</v>
      </c>
      <c r="AH10" s="140" t="e">
        <f>'Run 1'!#REF!</f>
        <v>#REF!</v>
      </c>
      <c r="AI10" s="266" t="e">
        <f>POWER(10,#REF!*AH10+#REF!)</f>
        <v>#REF!</v>
      </c>
      <c r="AJ10" s="140" t="e">
        <f>IF(AH10&lt;=#REF!,"1","0")</f>
        <v>#REF!</v>
      </c>
      <c r="AK10" s="267" t="e">
        <f>IF(AI10&lt;='Cut-off 15 copies'!$AD$113,"1","0")</f>
        <v>#REF!</v>
      </c>
    </row>
    <row r="11" spans="1:37" x14ac:dyDescent="0.3">
      <c r="A11" s="145" t="s">
        <v>0</v>
      </c>
      <c r="B11" s="248" t="s">
        <v>23</v>
      </c>
      <c r="C11" s="254">
        <v>0</v>
      </c>
      <c r="D11" s="256" t="e">
        <f>'Run 1'!#REF!</f>
        <v>#REF!</v>
      </c>
      <c r="E11" s="255" t="e">
        <f>POWER(10,#REF!*D11+#REF!)</f>
        <v>#REF!</v>
      </c>
      <c r="F11" s="137"/>
      <c r="G11" s="147" t="s">
        <v>0</v>
      </c>
      <c r="H11" s="232">
        <v>2</v>
      </c>
      <c r="I11" s="260" t="s">
        <v>53</v>
      </c>
      <c r="J11" s="140" t="e">
        <f>'Run 1'!#REF!</f>
        <v>#REF!</v>
      </c>
      <c r="K11" s="266" t="e">
        <f>POWER(10,#REF!*J11+#REF!)</f>
        <v>#REF!</v>
      </c>
      <c r="L11" s="140" t="e">
        <f>IF(J11&lt;=#REF!,"1","0")</f>
        <v>#REF!</v>
      </c>
      <c r="M11" s="267" t="e">
        <f>IF($J11&lt;='Cut-off 15 copies'!$AD$113,"1","0")</f>
        <v>#REF!</v>
      </c>
      <c r="N11" s="137"/>
      <c r="O11" s="147" t="s">
        <v>0</v>
      </c>
      <c r="P11" s="232">
        <v>3</v>
      </c>
      <c r="Q11" s="281" t="e">
        <f>'Run 1'!#REF!</f>
        <v>#REF!</v>
      </c>
      <c r="R11" s="140" t="e">
        <f>'Run 1'!#REF!</f>
        <v>#REF!</v>
      </c>
      <c r="S11" s="266" t="e">
        <f>POWER(10,#REF!*R11+#REF!)</f>
        <v>#REF!</v>
      </c>
      <c r="T11" s="140" t="e">
        <f>IF(R11&lt;=#REF!,"1","0")</f>
        <v>#REF!</v>
      </c>
      <c r="U11" s="267" t="e">
        <f>IF(S11&lt;='Cut-off 15 copies'!$AD$113,"1","0")</f>
        <v>#REF!</v>
      </c>
      <c r="V11" s="137"/>
      <c r="W11" s="147" t="s">
        <v>0</v>
      </c>
      <c r="X11" s="232">
        <v>5</v>
      </c>
      <c r="Y11" s="289" t="e">
        <f>'Run 1'!#REF!</f>
        <v>#REF!</v>
      </c>
      <c r="Z11" s="140" t="e">
        <f>'Run 1'!#REF!</f>
        <v>#REF!</v>
      </c>
      <c r="AA11" s="266" t="e">
        <f>POWER(10,#REF!*Z11+#REF!)</f>
        <v>#REF!</v>
      </c>
      <c r="AB11" s="140" t="e">
        <f>IF(Z11&lt;=#REF!,"1","0")</f>
        <v>#REF!</v>
      </c>
      <c r="AC11" s="267" t="e">
        <f>IF(AA11&lt;='Cut-off 15 copies'!$AD$113,"1","0")</f>
        <v>#REF!</v>
      </c>
      <c r="AD11" s="137"/>
      <c r="AE11" s="147" t="s">
        <v>0</v>
      </c>
      <c r="AF11" s="232">
        <v>1</v>
      </c>
      <c r="AG11" s="297" t="e">
        <f>'Run 1'!#REF!</f>
        <v>#REF!</v>
      </c>
      <c r="AH11" s="140" t="e">
        <f>'Run 1'!#REF!</f>
        <v>#REF!</v>
      </c>
      <c r="AI11" s="266" t="e">
        <f>POWER(10,#REF!*AH11+#REF!)</f>
        <v>#REF!</v>
      </c>
      <c r="AJ11" s="140" t="e">
        <f>IF(AH11&lt;=#REF!,"1","0")</f>
        <v>#REF!</v>
      </c>
      <c r="AK11" s="267" t="e">
        <f>IF(AI11&lt;='Cut-off 15 copies'!$AD$113,"1","0")</f>
        <v>#REF!</v>
      </c>
    </row>
    <row r="12" spans="1:37" x14ac:dyDescent="0.3">
      <c r="A12" s="145" t="s">
        <v>0</v>
      </c>
      <c r="B12" s="248" t="s">
        <v>24</v>
      </c>
      <c r="C12" s="254">
        <v>0</v>
      </c>
      <c r="D12" s="256" t="e">
        <f>'Run 1'!#REF!</f>
        <v>#REF!</v>
      </c>
      <c r="E12" s="255" t="e">
        <f>POWER(10,#REF!*D12+#REF!)</f>
        <v>#REF!</v>
      </c>
      <c r="F12" s="137"/>
      <c r="G12" s="147" t="s">
        <v>0</v>
      </c>
      <c r="H12" s="232">
        <v>2</v>
      </c>
      <c r="I12" s="260" t="s">
        <v>58</v>
      </c>
      <c r="J12" s="140" t="e">
        <f>'Run 1'!#REF!</f>
        <v>#REF!</v>
      </c>
      <c r="K12" s="266" t="e">
        <f>POWER(10,#REF!*J12+#REF!)</f>
        <v>#REF!</v>
      </c>
      <c r="L12" s="140" t="e">
        <f>IF(J12&lt;=#REF!,"1","0")</f>
        <v>#REF!</v>
      </c>
      <c r="M12" s="267" t="e">
        <f>IF($J12&lt;='Cut-off 15 copies'!$AD$113,"1","0")</f>
        <v>#REF!</v>
      </c>
      <c r="N12" s="137"/>
      <c r="O12" s="147" t="s">
        <v>0</v>
      </c>
      <c r="P12" s="232">
        <v>3</v>
      </c>
      <c r="Q12" s="281" t="e">
        <f>'Run 1'!#REF!</f>
        <v>#REF!</v>
      </c>
      <c r="R12" s="140" t="e">
        <f>'Run 1'!#REF!</f>
        <v>#REF!</v>
      </c>
      <c r="S12" s="266" t="e">
        <f>POWER(10,#REF!*R12+#REF!)</f>
        <v>#REF!</v>
      </c>
      <c r="T12" s="140" t="e">
        <f>IF(R12&lt;=#REF!,"1","0")</f>
        <v>#REF!</v>
      </c>
      <c r="U12" s="267" t="e">
        <f>IF(S12&lt;='Cut-off 15 copies'!$AD$113,"1","0")</f>
        <v>#REF!</v>
      </c>
      <c r="V12" s="137"/>
      <c r="W12" s="147" t="s">
        <v>0</v>
      </c>
      <c r="X12" s="232">
        <v>5</v>
      </c>
      <c r="Y12" s="289" t="e">
        <f>'Run 1'!#REF!</f>
        <v>#REF!</v>
      </c>
      <c r="Z12" s="140" t="e">
        <f>'Run 1'!#REF!</f>
        <v>#REF!</v>
      </c>
      <c r="AA12" s="266" t="e">
        <f>POWER(10,#REF!*Z12+#REF!)</f>
        <v>#REF!</v>
      </c>
      <c r="AB12" s="140" t="e">
        <f>IF(Z12&lt;=#REF!,"1","0")</f>
        <v>#REF!</v>
      </c>
      <c r="AC12" s="267" t="e">
        <f>IF(AA12&lt;='Cut-off 15 copies'!$AD$113,"1","0")</f>
        <v>#REF!</v>
      </c>
      <c r="AD12" s="137"/>
      <c r="AE12" s="147" t="s">
        <v>0</v>
      </c>
      <c r="AF12" s="232">
        <v>1</v>
      </c>
      <c r="AG12" s="297" t="e">
        <f>'Run 1'!#REF!</f>
        <v>#REF!</v>
      </c>
      <c r="AH12" s="140" t="e">
        <f>'Run 1'!#REF!</f>
        <v>#REF!</v>
      </c>
      <c r="AI12" s="266" t="e">
        <f>POWER(10,#REF!*AH12+#REF!)</f>
        <v>#REF!</v>
      </c>
      <c r="AJ12" s="140" t="e">
        <f>IF(AH12&lt;=#REF!,"1","0")</f>
        <v>#REF!</v>
      </c>
      <c r="AK12" s="267" t="e">
        <f>IF(AI12&lt;='Cut-off 15 copies'!$AD$113,"1","0")</f>
        <v>#REF!</v>
      </c>
    </row>
    <row r="13" spans="1:37" ht="15" thickBot="1" x14ac:dyDescent="0.35">
      <c r="A13" s="145" t="s">
        <v>0</v>
      </c>
      <c r="B13" s="248" t="s">
        <v>86</v>
      </c>
      <c r="C13" s="254">
        <v>0</v>
      </c>
      <c r="D13" s="258" t="e">
        <f>'Run 1'!#REF!</f>
        <v>#REF!</v>
      </c>
      <c r="E13" s="255" t="e">
        <f>POWER(10,#REF!*D13+#REF!)</f>
        <v>#REF!</v>
      </c>
      <c r="F13" s="137"/>
      <c r="G13" s="147" t="s">
        <v>0</v>
      </c>
      <c r="H13" s="232">
        <v>2</v>
      </c>
      <c r="I13" s="260" t="s">
        <v>47</v>
      </c>
      <c r="J13" s="140" t="e">
        <f>'Run 1'!#REF!</f>
        <v>#REF!</v>
      </c>
      <c r="K13" s="266" t="e">
        <f>POWER(10,#REF!*J13+#REF!)</f>
        <v>#REF!</v>
      </c>
      <c r="L13" s="140" t="e">
        <f>IF(J13&lt;=#REF!,"1","0")</f>
        <v>#REF!</v>
      </c>
      <c r="M13" s="267" t="e">
        <f>IF($J13&lt;='Cut-off 15 copies'!$AD$113,"1","0")</f>
        <v>#REF!</v>
      </c>
      <c r="N13" s="137"/>
      <c r="O13" s="147" t="s">
        <v>0</v>
      </c>
      <c r="P13" s="232">
        <v>3</v>
      </c>
      <c r="Q13" s="281" t="e">
        <f>'Run 1'!#REF!</f>
        <v>#REF!</v>
      </c>
      <c r="R13" s="140" t="e">
        <f>'Run 1'!#REF!</f>
        <v>#REF!</v>
      </c>
      <c r="S13" s="266" t="e">
        <f>POWER(10,#REF!*R13+#REF!)</f>
        <v>#REF!</v>
      </c>
      <c r="T13" s="140" t="e">
        <f>IF(R13&lt;=#REF!,"1","0")</f>
        <v>#REF!</v>
      </c>
      <c r="U13" s="267" t="e">
        <f>IF(S13&lt;='Cut-off 15 copies'!$AD$113,"1","0")</f>
        <v>#REF!</v>
      </c>
      <c r="V13" s="137"/>
      <c r="W13" s="147" t="s">
        <v>0</v>
      </c>
      <c r="X13" s="232">
        <v>5</v>
      </c>
      <c r="Y13" s="289" t="e">
        <f>'Run 1'!#REF!</f>
        <v>#REF!</v>
      </c>
      <c r="Z13" s="140" t="e">
        <f>'Run 1'!#REF!</f>
        <v>#REF!</v>
      </c>
      <c r="AA13" s="266" t="e">
        <f>POWER(10,#REF!*Z13+#REF!)</f>
        <v>#REF!</v>
      </c>
      <c r="AB13" s="140" t="e">
        <f>IF(Z13&lt;=#REF!,"1","0")</f>
        <v>#REF!</v>
      </c>
      <c r="AC13" s="267" t="e">
        <f>IF(AA13&lt;='Cut-off 15 copies'!$AD$113,"1","0")</f>
        <v>#REF!</v>
      </c>
      <c r="AD13" s="137"/>
      <c r="AE13" s="147" t="s">
        <v>0</v>
      </c>
      <c r="AF13" s="232">
        <v>1</v>
      </c>
      <c r="AG13" s="298" t="e">
        <f>'Run 1'!#REF!</f>
        <v>#REF!</v>
      </c>
      <c r="AH13" s="140" t="e">
        <f>'Run 1'!#REF!</f>
        <v>#REF!</v>
      </c>
      <c r="AI13" s="266" t="e">
        <f>POWER(10,#REF!*AH13+#REF!)</f>
        <v>#REF!</v>
      </c>
      <c r="AJ13" s="140" t="e">
        <f>IF(AH13&lt;=#REF!,"1","0")</f>
        <v>#REF!</v>
      </c>
      <c r="AK13" s="267" t="e">
        <f>IF(AI13&lt;='Cut-off 15 copies'!$AD$113,"1","0")</f>
        <v>#REF!</v>
      </c>
    </row>
    <row r="14" spans="1:37" ht="15" thickBot="1" x14ac:dyDescent="0.35">
      <c r="A14" s="244"/>
      <c r="B14" s="245"/>
      <c r="C14" s="245"/>
      <c r="D14" s="245"/>
      <c r="E14" s="246"/>
      <c r="F14" s="137"/>
      <c r="G14" s="262" t="s">
        <v>105</v>
      </c>
      <c r="H14" s="232">
        <v>2</v>
      </c>
      <c r="I14" s="260" t="s">
        <v>55</v>
      </c>
      <c r="J14" s="140" t="e">
        <f>'Run 2'!#REF!</f>
        <v>#REF!</v>
      </c>
      <c r="K14" s="266" t="e">
        <f>POWER(10,#REF!*J14+#REF!)</f>
        <v>#REF!</v>
      </c>
      <c r="L14" s="140" t="e">
        <f>IF(J14&lt;=#REF!,"1","0")</f>
        <v>#REF!</v>
      </c>
      <c r="M14" s="267" t="e">
        <f>IF($J14&lt;='Cut-off 15 copies'!$AD$113,"1","0")</f>
        <v>#REF!</v>
      </c>
      <c r="N14" s="137"/>
      <c r="O14" s="262" t="s">
        <v>105</v>
      </c>
      <c r="P14" s="232">
        <v>3</v>
      </c>
      <c r="Q14" s="284" t="e">
        <f>'Run 2'!#REF!</f>
        <v>#REF!</v>
      </c>
      <c r="R14" s="140" t="e">
        <f>'Run 2'!#REF!</f>
        <v>#REF!</v>
      </c>
      <c r="S14" s="266" t="e">
        <f>POWER(10,#REF!*R14+#REF!)</f>
        <v>#REF!</v>
      </c>
      <c r="T14" s="140" t="e">
        <f>IF(R14&lt;=#REF!,"1","0")</f>
        <v>#REF!</v>
      </c>
      <c r="U14" s="267" t="e">
        <f>IF(S14&lt;='Cut-off 15 copies'!$AD$113,"1","0")</f>
        <v>#REF!</v>
      </c>
      <c r="V14" s="137"/>
      <c r="W14" s="262" t="s">
        <v>105</v>
      </c>
      <c r="X14" s="232">
        <v>5</v>
      </c>
      <c r="Y14" s="289" t="e">
        <f>'Run 2'!#REF!</f>
        <v>#REF!</v>
      </c>
      <c r="Z14" s="140" t="e">
        <f>'Run 2'!#REF!</f>
        <v>#REF!</v>
      </c>
      <c r="AA14" s="266" t="e">
        <f>POWER(10,#REF!*Z14+#REF!)</f>
        <v>#REF!</v>
      </c>
      <c r="AB14" s="140" t="e">
        <f>IF(Z14&lt;=#REF!,"1","0")</f>
        <v>#REF!</v>
      </c>
      <c r="AC14" s="267" t="e">
        <f>IF(AA14&lt;='Cut-off 15 copies'!$AD$113,"1","0")</f>
        <v>#REF!</v>
      </c>
      <c r="AD14" s="137"/>
      <c r="AE14" s="262" t="s">
        <v>105</v>
      </c>
      <c r="AF14" s="232">
        <v>1</v>
      </c>
      <c r="AG14" s="296" t="e">
        <f>'Run 2'!#REF!</f>
        <v>#REF!</v>
      </c>
      <c r="AH14" s="140" t="e">
        <f>'Run 2'!#REF!</f>
        <v>#REF!</v>
      </c>
      <c r="AI14" s="266" t="e">
        <f>POWER(10,#REF!*AH14+#REF!)</f>
        <v>#REF!</v>
      </c>
      <c r="AJ14" s="140" t="e">
        <f>IF(AH14&lt;=#REF!,"1","0")</f>
        <v>#REF!</v>
      </c>
      <c r="AK14" s="267" t="e">
        <f>IF(AI14&lt;='Cut-off 15 copies'!$AD$113,"1","0")</f>
        <v>#REF!</v>
      </c>
    </row>
    <row r="15" spans="1:37" x14ac:dyDescent="0.3">
      <c r="A15" s="145" t="s">
        <v>105</v>
      </c>
      <c r="B15" s="249" t="s">
        <v>94</v>
      </c>
      <c r="C15" s="254">
        <v>0</v>
      </c>
      <c r="D15" s="256" t="e">
        <f>'Run 2'!#REF!</f>
        <v>#REF!</v>
      </c>
      <c r="E15" s="255" t="e">
        <f>POWER(10,#REF!*D15+#REF!)</f>
        <v>#REF!</v>
      </c>
      <c r="F15" s="137"/>
      <c r="G15" s="262" t="s">
        <v>105</v>
      </c>
      <c r="H15" s="232">
        <v>2</v>
      </c>
      <c r="I15" s="260" t="s">
        <v>11</v>
      </c>
      <c r="J15" s="140" t="e">
        <f>'Run 2'!#REF!</f>
        <v>#REF!</v>
      </c>
      <c r="K15" s="266" t="e">
        <f>POWER(10,#REF!*J15+#REF!)</f>
        <v>#REF!</v>
      </c>
      <c r="L15" s="140" t="e">
        <f>IF(J15&lt;=#REF!,"1","0")</f>
        <v>#REF!</v>
      </c>
      <c r="M15" s="267" t="e">
        <f>IF($J15&lt;='Cut-off 15 copies'!$AD$113,"1","0")</f>
        <v>#REF!</v>
      </c>
      <c r="N15" s="137"/>
      <c r="O15" s="262" t="s">
        <v>105</v>
      </c>
      <c r="P15" s="232">
        <v>3</v>
      </c>
      <c r="Q15" s="284" t="e">
        <f>'Run 2'!#REF!</f>
        <v>#REF!</v>
      </c>
      <c r="R15" s="140" t="e">
        <f>'Run 2'!#REF!</f>
        <v>#REF!</v>
      </c>
      <c r="S15" s="266" t="e">
        <f>POWER(10,#REF!*R15+#REF!)</f>
        <v>#REF!</v>
      </c>
      <c r="T15" s="140" t="e">
        <f>IF(R15&lt;=#REF!,"1","0")</f>
        <v>#REF!</v>
      </c>
      <c r="U15" s="267" t="e">
        <f>IF(S15&lt;='Cut-off 15 copies'!$AD$113,"1","0")</f>
        <v>#REF!</v>
      </c>
      <c r="V15" s="137"/>
      <c r="W15" s="262" t="s">
        <v>105</v>
      </c>
      <c r="X15" s="232">
        <v>5</v>
      </c>
      <c r="Y15" s="289" t="e">
        <f>'Run 2'!#REF!</f>
        <v>#REF!</v>
      </c>
      <c r="Z15" s="140" t="e">
        <f>'Run 2'!#REF!</f>
        <v>#REF!</v>
      </c>
      <c r="AA15" s="266" t="e">
        <f>POWER(10,#REF!*Z15+#REF!)</f>
        <v>#REF!</v>
      </c>
      <c r="AB15" s="140" t="e">
        <f>IF(Z15&lt;=#REF!,"1","0")</f>
        <v>#REF!</v>
      </c>
      <c r="AC15" s="267" t="e">
        <f>IF(AA15&lt;='Cut-off 15 copies'!$AD$113,"1","0")</f>
        <v>#REF!</v>
      </c>
      <c r="AD15" s="137"/>
      <c r="AE15" s="262" t="s">
        <v>105</v>
      </c>
      <c r="AF15" s="232">
        <v>1</v>
      </c>
      <c r="AG15" s="297" t="e">
        <f>'Run 2'!#REF!</f>
        <v>#REF!</v>
      </c>
      <c r="AH15" s="140" t="e">
        <f>'Run 2'!#REF!</f>
        <v>#REF!</v>
      </c>
      <c r="AI15" s="266" t="e">
        <f>POWER(10,#REF!*AH15+#REF!)</f>
        <v>#REF!</v>
      </c>
      <c r="AJ15" s="140" t="e">
        <f>IF(AH15&lt;=#REF!,"1","0")</f>
        <v>#REF!</v>
      </c>
      <c r="AK15" s="267" t="e">
        <f>IF(AI15&lt;='Cut-off 15 copies'!$AD$113,"1","0")</f>
        <v>#REF!</v>
      </c>
    </row>
    <row r="16" spans="1:37" x14ac:dyDescent="0.3">
      <c r="A16" s="145" t="s">
        <v>105</v>
      </c>
      <c r="B16" s="250" t="s">
        <v>95</v>
      </c>
      <c r="C16" s="254">
        <v>0</v>
      </c>
      <c r="D16" s="256" t="e">
        <f>'Run 2'!#REF!</f>
        <v>#REF!</v>
      </c>
      <c r="E16" s="255" t="e">
        <f>POWER(10,#REF!*D16+#REF!)</f>
        <v>#REF!</v>
      </c>
      <c r="F16" s="137"/>
      <c r="G16" s="262" t="s">
        <v>105</v>
      </c>
      <c r="H16" s="232">
        <v>2</v>
      </c>
      <c r="I16" s="260" t="s">
        <v>12</v>
      </c>
      <c r="J16" s="140" t="e">
        <f>'Run 2'!#REF!</f>
        <v>#REF!</v>
      </c>
      <c r="K16" s="266" t="e">
        <f>POWER(10,#REF!*J16+#REF!)</f>
        <v>#REF!</v>
      </c>
      <c r="L16" s="140" t="e">
        <f>IF(J16&lt;=#REF!,"1","0")</f>
        <v>#REF!</v>
      </c>
      <c r="M16" s="267" t="e">
        <f>IF($J16&lt;='Cut-off 15 copies'!$AD$113,"1","0")</f>
        <v>#REF!</v>
      </c>
      <c r="N16" s="137"/>
      <c r="O16" s="262" t="s">
        <v>105</v>
      </c>
      <c r="P16" s="232">
        <v>3</v>
      </c>
      <c r="Q16" s="284" t="e">
        <f>'Run 2'!#REF!</f>
        <v>#REF!</v>
      </c>
      <c r="R16" s="140" t="e">
        <f>'Run 2'!#REF!</f>
        <v>#REF!</v>
      </c>
      <c r="S16" s="266" t="e">
        <f>POWER(10,#REF!*R16+#REF!)</f>
        <v>#REF!</v>
      </c>
      <c r="T16" s="140" t="e">
        <f>IF(R16&lt;=#REF!,"1","0")</f>
        <v>#REF!</v>
      </c>
      <c r="U16" s="267" t="e">
        <f>IF(S16&lt;='Cut-off 15 copies'!$AD$113,"1","0")</f>
        <v>#REF!</v>
      </c>
      <c r="V16" s="137"/>
      <c r="W16" s="262" t="s">
        <v>105</v>
      </c>
      <c r="X16" s="232">
        <v>5</v>
      </c>
      <c r="Y16" s="289" t="e">
        <f>'Run 2'!#REF!</f>
        <v>#REF!</v>
      </c>
      <c r="Z16" s="140" t="e">
        <f>'Run 2'!#REF!</f>
        <v>#REF!</v>
      </c>
      <c r="AA16" s="266" t="e">
        <f>POWER(10,#REF!*Z16+#REF!)</f>
        <v>#REF!</v>
      </c>
      <c r="AB16" s="140" t="e">
        <f>IF(Z16&lt;=#REF!,"1","0")</f>
        <v>#REF!</v>
      </c>
      <c r="AC16" s="267" t="e">
        <f>IF(AA16&lt;='Cut-off 15 copies'!$AD$113,"1","0")</f>
        <v>#REF!</v>
      </c>
      <c r="AD16" s="137"/>
      <c r="AE16" s="262" t="s">
        <v>105</v>
      </c>
      <c r="AF16" s="232">
        <v>1</v>
      </c>
      <c r="AG16" s="297" t="e">
        <f>'Run 2'!#REF!</f>
        <v>#REF!</v>
      </c>
      <c r="AH16" s="140" t="e">
        <f>'Run 2'!#REF!</f>
        <v>#REF!</v>
      </c>
      <c r="AI16" s="266" t="e">
        <f>POWER(10,#REF!*AH16+#REF!)</f>
        <v>#REF!</v>
      </c>
      <c r="AJ16" s="140" t="e">
        <f>IF(AH16&lt;=#REF!,"1","0")</f>
        <v>#REF!</v>
      </c>
      <c r="AK16" s="267" t="e">
        <f>IF(AI16&lt;='Cut-off 15 copies'!$AD$113,"1","0")</f>
        <v>#REF!</v>
      </c>
    </row>
    <row r="17" spans="1:37" x14ac:dyDescent="0.3">
      <c r="A17" s="145" t="s">
        <v>105</v>
      </c>
      <c r="B17" s="250" t="s">
        <v>103</v>
      </c>
      <c r="C17" s="254">
        <v>0</v>
      </c>
      <c r="D17" s="256" t="e">
        <f>'Run 2'!#REF!</f>
        <v>#REF!</v>
      </c>
      <c r="E17" s="255" t="e">
        <f>POWER(10,#REF!*D17+#REF!)</f>
        <v>#REF!</v>
      </c>
      <c r="F17" s="137"/>
      <c r="G17" s="262" t="s">
        <v>105</v>
      </c>
      <c r="H17" s="232">
        <v>2</v>
      </c>
      <c r="I17" s="260" t="s">
        <v>68</v>
      </c>
      <c r="J17" s="140" t="e">
        <f>'Run 2'!#REF!</f>
        <v>#REF!</v>
      </c>
      <c r="K17" s="266" t="e">
        <f>POWER(10,#REF!*J17+#REF!)</f>
        <v>#REF!</v>
      </c>
      <c r="L17" s="140" t="e">
        <f>IF(J17&lt;=#REF!,"1","0")</f>
        <v>#REF!</v>
      </c>
      <c r="M17" s="267" t="e">
        <f>IF($J17&lt;='Cut-off 15 copies'!$AD$113,"1","0")</f>
        <v>#REF!</v>
      </c>
      <c r="N17" s="137"/>
      <c r="O17" s="262" t="s">
        <v>105</v>
      </c>
      <c r="P17" s="232">
        <v>3</v>
      </c>
      <c r="Q17" s="284" t="e">
        <f>'Run 2'!#REF!</f>
        <v>#REF!</v>
      </c>
      <c r="R17" s="140" t="e">
        <f>'Run 2'!#REF!</f>
        <v>#REF!</v>
      </c>
      <c r="S17" s="266" t="e">
        <f>POWER(10,#REF!*R17+#REF!)</f>
        <v>#REF!</v>
      </c>
      <c r="T17" s="140" t="e">
        <f>IF(R17&lt;=#REF!,"1","0")</f>
        <v>#REF!</v>
      </c>
      <c r="U17" s="267" t="e">
        <f>IF(S17&lt;='Cut-off 15 copies'!$AD$113,"1","0")</f>
        <v>#REF!</v>
      </c>
      <c r="V17" s="137"/>
      <c r="W17" s="262" t="s">
        <v>105</v>
      </c>
      <c r="X17" s="232">
        <v>5</v>
      </c>
      <c r="Y17" s="289" t="e">
        <f>'Run 2'!#REF!</f>
        <v>#REF!</v>
      </c>
      <c r="Z17" s="140" t="e">
        <f>'Run 2'!#REF!</f>
        <v>#REF!</v>
      </c>
      <c r="AA17" s="266" t="e">
        <f>POWER(10,#REF!*Z17+#REF!)</f>
        <v>#REF!</v>
      </c>
      <c r="AB17" s="140" t="e">
        <f>IF(Z17&lt;=#REF!,"1","0")</f>
        <v>#REF!</v>
      </c>
      <c r="AC17" s="267" t="e">
        <f>IF(AA17&lt;='Cut-off 15 copies'!$AD$113,"1","0")</f>
        <v>#REF!</v>
      </c>
      <c r="AD17" s="137"/>
      <c r="AE17" s="262" t="s">
        <v>105</v>
      </c>
      <c r="AF17" s="232">
        <v>1</v>
      </c>
      <c r="AG17" s="299" t="e">
        <f>'Run 2'!#REF!</f>
        <v>#REF!</v>
      </c>
      <c r="AH17" s="140" t="e">
        <f>'Run 2'!#REF!</f>
        <v>#REF!</v>
      </c>
      <c r="AI17" s="266" t="e">
        <f>POWER(10,#REF!*AH17+#REF!)</f>
        <v>#REF!</v>
      </c>
      <c r="AJ17" s="140" t="e">
        <f>IF(AH17&lt;=#REF!,"1","0")</f>
        <v>#REF!</v>
      </c>
      <c r="AK17" s="267" t="e">
        <f>IF(AI17&lt;='Cut-off 15 copies'!$AD$113,"1","0")</f>
        <v>#REF!</v>
      </c>
    </row>
    <row r="18" spans="1:37" x14ac:dyDescent="0.3">
      <c r="A18" s="145" t="s">
        <v>105</v>
      </c>
      <c r="B18" s="248" t="s">
        <v>104</v>
      </c>
      <c r="C18" s="254">
        <v>0</v>
      </c>
      <c r="D18" s="256" t="e">
        <f>'Run 2'!#REF!</f>
        <v>#REF!</v>
      </c>
      <c r="E18" s="255" t="e">
        <f>POWER(10,#REF!*D18+#REF!)</f>
        <v>#REF!</v>
      </c>
      <c r="F18" s="137"/>
      <c r="G18" s="262" t="s">
        <v>105</v>
      </c>
      <c r="H18" s="232">
        <v>2</v>
      </c>
      <c r="I18" s="260" t="s">
        <v>17</v>
      </c>
      <c r="J18" s="140" t="e">
        <f>'Run 2'!#REF!</f>
        <v>#REF!</v>
      </c>
      <c r="K18" s="266" t="e">
        <f>POWER(10,#REF!*J18+#REF!)</f>
        <v>#REF!</v>
      </c>
      <c r="L18" s="140" t="e">
        <f>IF(J18&lt;=#REF!,"1","0")</f>
        <v>#REF!</v>
      </c>
      <c r="M18" s="267" t="e">
        <f>IF($J18&lt;='Cut-off 15 copies'!$AD$113,"1","0")</f>
        <v>#REF!</v>
      </c>
      <c r="N18" s="137"/>
      <c r="O18" s="262" t="s">
        <v>105</v>
      </c>
      <c r="P18" s="232">
        <v>3</v>
      </c>
      <c r="Q18" s="284" t="e">
        <f>'Run 2'!#REF!</f>
        <v>#REF!</v>
      </c>
      <c r="R18" s="140" t="e">
        <f>'Run 2'!#REF!</f>
        <v>#REF!</v>
      </c>
      <c r="S18" s="266" t="e">
        <f>POWER(10,#REF!*R18+#REF!)</f>
        <v>#REF!</v>
      </c>
      <c r="T18" s="140" t="e">
        <f>IF(R18&lt;=#REF!,"1","0")</f>
        <v>#REF!</v>
      </c>
      <c r="U18" s="267" t="e">
        <f>IF(S18&lt;='Cut-off 15 copies'!$AD$113,"1","0")</f>
        <v>#REF!</v>
      </c>
      <c r="V18" s="137"/>
      <c r="W18" s="262" t="s">
        <v>105</v>
      </c>
      <c r="X18" s="232">
        <v>5</v>
      </c>
      <c r="Y18" s="289" t="e">
        <f>'Run 2'!#REF!</f>
        <v>#REF!</v>
      </c>
      <c r="Z18" s="140" t="e">
        <f>'Run 2'!#REF!</f>
        <v>#REF!</v>
      </c>
      <c r="AA18" s="266" t="e">
        <f>POWER(10,#REF!*Z18+#REF!)</f>
        <v>#REF!</v>
      </c>
      <c r="AB18" s="140" t="e">
        <f>IF(Z18&lt;=#REF!,"1","0")</f>
        <v>#REF!</v>
      </c>
      <c r="AC18" s="267" t="e">
        <f>IF(AA18&lt;='Cut-off 15 copies'!$AD$113,"1","0")</f>
        <v>#REF!</v>
      </c>
      <c r="AD18" s="137"/>
      <c r="AE18" s="262" t="s">
        <v>105</v>
      </c>
      <c r="AF18" s="232">
        <v>1</v>
      </c>
      <c r="AG18" s="297" t="e">
        <f>'Run 2'!#REF!</f>
        <v>#REF!</v>
      </c>
      <c r="AH18" s="140" t="e">
        <f>'Run 2'!#REF!</f>
        <v>#REF!</v>
      </c>
      <c r="AI18" s="266" t="e">
        <f>POWER(10,#REF!*AH18+#REF!)</f>
        <v>#REF!</v>
      </c>
      <c r="AJ18" s="140" t="e">
        <f>IF(AH18&lt;=#REF!,"1","0")</f>
        <v>#REF!</v>
      </c>
      <c r="AK18" s="267" t="e">
        <f>IF(AI18&lt;='Cut-off 15 copies'!$AD$113,"1","0")</f>
        <v>#REF!</v>
      </c>
    </row>
    <row r="19" spans="1:37" x14ac:dyDescent="0.3">
      <c r="A19" s="145" t="s">
        <v>105</v>
      </c>
      <c r="B19" s="250" t="s">
        <v>54</v>
      </c>
      <c r="C19" s="254">
        <v>0</v>
      </c>
      <c r="D19" s="256" t="e">
        <f>'Run 2'!#REF!</f>
        <v>#REF!</v>
      </c>
      <c r="E19" s="255" t="e">
        <f>POWER(10,#REF!*D19+#REF!)</f>
        <v>#REF!</v>
      </c>
      <c r="F19" s="137"/>
      <c r="G19" s="262" t="s">
        <v>105</v>
      </c>
      <c r="H19" s="232">
        <v>2</v>
      </c>
      <c r="I19" s="260" t="s">
        <v>18</v>
      </c>
      <c r="J19" s="140" t="e">
        <f>'Run 2'!#REF!</f>
        <v>#REF!</v>
      </c>
      <c r="K19" s="266" t="e">
        <f>POWER(10,#REF!*J19+#REF!)</f>
        <v>#REF!</v>
      </c>
      <c r="L19" s="140" t="e">
        <f>IF(J19&lt;=#REF!,"1","0")</f>
        <v>#REF!</v>
      </c>
      <c r="M19" s="267" t="e">
        <f>IF($J19&lt;='Cut-off 15 copies'!$AD$113,"1","0")</f>
        <v>#REF!</v>
      </c>
      <c r="N19" s="137"/>
      <c r="O19" s="262" t="s">
        <v>105</v>
      </c>
      <c r="P19" s="232">
        <v>3</v>
      </c>
      <c r="Q19" s="284" t="e">
        <f>'Run 2'!#REF!</f>
        <v>#REF!</v>
      </c>
      <c r="R19" s="140" t="e">
        <f>'Run 2'!#REF!</f>
        <v>#REF!</v>
      </c>
      <c r="S19" s="266" t="e">
        <f>POWER(10,#REF!*R19+#REF!)</f>
        <v>#REF!</v>
      </c>
      <c r="T19" s="140" t="e">
        <f>IF(R19&lt;=#REF!,"1","0")</f>
        <v>#REF!</v>
      </c>
      <c r="U19" s="267" t="e">
        <f>IF(S19&lt;='Cut-off 15 copies'!$AD$113,"1","0")</f>
        <v>#REF!</v>
      </c>
      <c r="V19" s="137"/>
      <c r="W19" s="262" t="s">
        <v>105</v>
      </c>
      <c r="X19" s="232">
        <v>5</v>
      </c>
      <c r="Y19" s="289" t="e">
        <f>'Run 2'!#REF!</f>
        <v>#REF!</v>
      </c>
      <c r="Z19" s="140" t="e">
        <f>'Run 2'!#REF!</f>
        <v>#REF!</v>
      </c>
      <c r="AA19" s="266" t="e">
        <f>POWER(10,#REF!*Z19+#REF!)</f>
        <v>#REF!</v>
      </c>
      <c r="AB19" s="140" t="e">
        <f>IF(Z19&lt;=#REF!,"1","0")</f>
        <v>#REF!</v>
      </c>
      <c r="AC19" s="267" t="e">
        <f>IF(AA19&lt;='Cut-off 15 copies'!$AD$113,"1","0")</f>
        <v>#REF!</v>
      </c>
      <c r="AD19" s="137"/>
      <c r="AE19" s="262" t="s">
        <v>105</v>
      </c>
      <c r="AF19" s="232">
        <v>1</v>
      </c>
      <c r="AG19" s="297" t="e">
        <f>'Run 2'!#REF!</f>
        <v>#REF!</v>
      </c>
      <c r="AH19" s="140" t="e">
        <f>'Run 2'!#REF!</f>
        <v>#REF!</v>
      </c>
      <c r="AI19" s="266" t="e">
        <f>POWER(10,#REF!*AH19+#REF!)</f>
        <v>#REF!</v>
      </c>
      <c r="AJ19" s="140" t="e">
        <f>IF(AH19&lt;=#REF!,"1","0")</f>
        <v>#REF!</v>
      </c>
      <c r="AK19" s="267" t="e">
        <f>IF(AI19&lt;='Cut-off 15 copies'!$AD$113,"1","0")</f>
        <v>#REF!</v>
      </c>
    </row>
    <row r="20" spans="1:37" x14ac:dyDescent="0.3">
      <c r="A20" s="145" t="s">
        <v>105</v>
      </c>
      <c r="B20" s="250" t="s">
        <v>59</v>
      </c>
      <c r="C20" s="254">
        <v>0</v>
      </c>
      <c r="D20" s="256" t="e">
        <f>'Run 2'!#REF!</f>
        <v>#REF!</v>
      </c>
      <c r="E20" s="255" t="e">
        <f>POWER(10,#REF!*D20+#REF!)</f>
        <v>#REF!</v>
      </c>
      <c r="F20" s="137"/>
      <c r="G20" s="262" t="s">
        <v>105</v>
      </c>
      <c r="H20" s="232">
        <v>2</v>
      </c>
      <c r="I20" s="260" t="s">
        <v>77</v>
      </c>
      <c r="J20" s="140" t="e">
        <f>'Run 2'!#REF!</f>
        <v>#REF!</v>
      </c>
      <c r="K20" s="266" t="e">
        <f>POWER(10,#REF!*J20+#REF!)</f>
        <v>#REF!</v>
      </c>
      <c r="L20" s="140" t="e">
        <f>IF(J20&lt;=#REF!,"1","0")</f>
        <v>#REF!</v>
      </c>
      <c r="M20" s="267" t="e">
        <f>IF($J20&lt;='Cut-off 15 copies'!$AD$113,"1","0")</f>
        <v>#REF!</v>
      </c>
      <c r="N20" s="137"/>
      <c r="O20" s="262" t="s">
        <v>105</v>
      </c>
      <c r="P20" s="232">
        <v>3</v>
      </c>
      <c r="Q20" s="284" t="e">
        <f>'Run 2'!#REF!</f>
        <v>#REF!</v>
      </c>
      <c r="R20" s="140" t="e">
        <f>'Run 2'!#REF!</f>
        <v>#REF!</v>
      </c>
      <c r="S20" s="266" t="e">
        <f>POWER(10,#REF!*R20+#REF!)</f>
        <v>#REF!</v>
      </c>
      <c r="T20" s="140" t="e">
        <f>IF(R20&lt;=#REF!,"1","0")</f>
        <v>#REF!</v>
      </c>
      <c r="U20" s="267" t="e">
        <f>IF(S20&lt;='Cut-off 15 copies'!$AD$113,"1","0")</f>
        <v>#REF!</v>
      </c>
      <c r="V20" s="137"/>
      <c r="W20" s="262" t="s">
        <v>105</v>
      </c>
      <c r="X20" s="232">
        <v>5</v>
      </c>
      <c r="Y20" s="289" t="e">
        <f>'Run 2'!#REF!</f>
        <v>#REF!</v>
      </c>
      <c r="Z20" s="140" t="e">
        <f>'Run 2'!#REF!</f>
        <v>#REF!</v>
      </c>
      <c r="AA20" s="266" t="e">
        <f>POWER(10,#REF!*Z20+#REF!)</f>
        <v>#REF!</v>
      </c>
      <c r="AB20" s="140" t="e">
        <f>IF(Z20&lt;=#REF!,"1","0")</f>
        <v>#REF!</v>
      </c>
      <c r="AC20" s="267" t="e">
        <f>IF(AA20&lt;='Cut-off 15 copies'!$AD$113,"1","0")</f>
        <v>#REF!</v>
      </c>
      <c r="AD20" s="137"/>
      <c r="AE20" s="262" t="s">
        <v>105</v>
      </c>
      <c r="AF20" s="232">
        <v>1</v>
      </c>
      <c r="AG20" s="297" t="e">
        <f>'Run 2'!#REF!</f>
        <v>#REF!</v>
      </c>
      <c r="AH20" s="140" t="e">
        <f>'Run 2'!#REF!</f>
        <v>#REF!</v>
      </c>
      <c r="AI20" s="266" t="e">
        <f>POWER(10,#REF!*AH20+#REF!)</f>
        <v>#REF!</v>
      </c>
      <c r="AJ20" s="140" t="e">
        <f>IF(AH20&lt;=#REF!,"1","0")</f>
        <v>#REF!</v>
      </c>
      <c r="AK20" s="267" t="e">
        <f>IF(AI20&lt;='Cut-off 15 copies'!$AD$113,"1","0")</f>
        <v>#REF!</v>
      </c>
    </row>
    <row r="21" spans="1:37" x14ac:dyDescent="0.3">
      <c r="A21" s="145" t="s">
        <v>105</v>
      </c>
      <c r="B21" s="250" t="s">
        <v>46</v>
      </c>
      <c r="C21" s="254">
        <v>0</v>
      </c>
      <c r="D21" s="256" t="e">
        <f>'Run 2'!#REF!</f>
        <v>#REF!</v>
      </c>
      <c r="E21" s="255" t="e">
        <f>POWER(10,#REF!*D21+#REF!)</f>
        <v>#REF!</v>
      </c>
      <c r="F21" s="137"/>
      <c r="G21" s="262" t="s">
        <v>105</v>
      </c>
      <c r="H21" s="232">
        <v>2</v>
      </c>
      <c r="I21" s="260" t="s">
        <v>23</v>
      </c>
      <c r="J21" s="140" t="e">
        <f>'Run 2'!#REF!</f>
        <v>#REF!</v>
      </c>
      <c r="K21" s="266" t="e">
        <f>POWER(10,#REF!*J21+#REF!)</f>
        <v>#REF!</v>
      </c>
      <c r="L21" s="140" t="e">
        <f>IF(J21&lt;=#REF!,"1","0")</f>
        <v>#REF!</v>
      </c>
      <c r="M21" s="267" t="e">
        <f>IF($J21&lt;='Cut-off 15 copies'!$AD$113,"1","0")</f>
        <v>#REF!</v>
      </c>
      <c r="N21" s="137"/>
      <c r="O21" s="262" t="s">
        <v>105</v>
      </c>
      <c r="P21" s="232">
        <v>3</v>
      </c>
      <c r="Q21" s="284" t="e">
        <f>'Run 2'!#REF!</f>
        <v>#REF!</v>
      </c>
      <c r="R21" s="140" t="e">
        <f>'Run 2'!#REF!</f>
        <v>#REF!</v>
      </c>
      <c r="S21" s="266" t="e">
        <f>POWER(10,#REF!*R21+#REF!)</f>
        <v>#REF!</v>
      </c>
      <c r="T21" s="140" t="e">
        <f>IF(R21&lt;=#REF!,"1","0")</f>
        <v>#REF!</v>
      </c>
      <c r="U21" s="267" t="e">
        <f>IF(S21&lt;='Cut-off 15 copies'!$AD$113,"1","0")</f>
        <v>#REF!</v>
      </c>
      <c r="V21" s="137"/>
      <c r="W21" s="262" t="s">
        <v>105</v>
      </c>
      <c r="X21" s="232">
        <v>5</v>
      </c>
      <c r="Y21" s="289" t="e">
        <f>'Run 2'!#REF!</f>
        <v>#REF!</v>
      </c>
      <c r="Z21" s="140" t="e">
        <f>'Run 2'!#REF!</f>
        <v>#REF!</v>
      </c>
      <c r="AA21" s="266" t="e">
        <f>POWER(10,#REF!*Z21+#REF!)</f>
        <v>#REF!</v>
      </c>
      <c r="AB21" s="140" t="e">
        <f>IF(Z21&lt;=#REF!,"1","0")</f>
        <v>#REF!</v>
      </c>
      <c r="AC21" s="267" t="e">
        <f>IF(AA21&lt;='Cut-off 15 copies'!$AD$113,"1","0")</f>
        <v>#REF!</v>
      </c>
      <c r="AD21" s="137"/>
      <c r="AE21" s="262" t="s">
        <v>105</v>
      </c>
      <c r="AF21" s="232">
        <v>1</v>
      </c>
      <c r="AG21" s="297" t="e">
        <f>'Run 2'!#REF!</f>
        <v>#REF!</v>
      </c>
      <c r="AH21" s="140" t="e">
        <f>'Run 2'!#REF!</f>
        <v>#REF!</v>
      </c>
      <c r="AI21" s="266" t="e">
        <f>POWER(10,#REF!*AH21+#REF!)</f>
        <v>#REF!</v>
      </c>
      <c r="AJ21" s="140" t="e">
        <f>IF(AH21&lt;=#REF!,"1","0")</f>
        <v>#REF!</v>
      </c>
      <c r="AK21" s="267" t="e">
        <f>IF(AI21&lt;='Cut-off 15 copies'!$AD$113,"1","0")</f>
        <v>#REF!</v>
      </c>
    </row>
    <row r="22" spans="1:37" x14ac:dyDescent="0.3">
      <c r="A22" s="145" t="s">
        <v>105</v>
      </c>
      <c r="B22" s="250" t="s">
        <v>53</v>
      </c>
      <c r="C22" s="254">
        <v>0</v>
      </c>
      <c r="D22" s="256" t="e">
        <f>'Run 2'!#REF!</f>
        <v>#REF!</v>
      </c>
      <c r="E22" s="255" t="e">
        <f>POWER(10,#REF!*D22+#REF!)</f>
        <v>#REF!</v>
      </c>
      <c r="F22" s="137"/>
      <c r="G22" s="262" t="s">
        <v>105</v>
      </c>
      <c r="H22" s="232">
        <v>2</v>
      </c>
      <c r="I22" s="260" t="s">
        <v>24</v>
      </c>
      <c r="J22" s="140" t="e">
        <f>'Run 2'!#REF!</f>
        <v>#REF!</v>
      </c>
      <c r="K22" s="266" t="e">
        <f>POWER(10,#REF!*J22+#REF!)</f>
        <v>#REF!</v>
      </c>
      <c r="L22" s="140" t="e">
        <f>IF(J22&lt;=#REF!,"1","0")</f>
        <v>#REF!</v>
      </c>
      <c r="M22" s="267" t="e">
        <f>IF($J22&lt;='Cut-off 15 copies'!$AD$113,"1","0")</f>
        <v>#REF!</v>
      </c>
      <c r="N22" s="137"/>
      <c r="O22" s="262" t="s">
        <v>105</v>
      </c>
      <c r="P22" s="232">
        <v>3</v>
      </c>
      <c r="Q22" s="284" t="e">
        <f>'Run 2'!#REF!</f>
        <v>#REF!</v>
      </c>
      <c r="R22" s="140" t="e">
        <f>'Run 2'!#REF!</f>
        <v>#REF!</v>
      </c>
      <c r="S22" s="266" t="e">
        <f>POWER(10,#REF!*R22+#REF!)</f>
        <v>#REF!</v>
      </c>
      <c r="T22" s="140" t="e">
        <f>IF(R22&lt;=#REF!,"1","0")</f>
        <v>#REF!</v>
      </c>
      <c r="U22" s="267" t="e">
        <f>IF(S22&lt;='Cut-off 15 copies'!$AD$113,"1","0")</f>
        <v>#REF!</v>
      </c>
      <c r="V22" s="137"/>
      <c r="W22" s="262" t="s">
        <v>105</v>
      </c>
      <c r="X22" s="232">
        <v>5</v>
      </c>
      <c r="Y22" s="289" t="e">
        <f>'Run 2'!#REF!</f>
        <v>#REF!</v>
      </c>
      <c r="Z22" s="140" t="e">
        <f>'Run 2'!#REF!</f>
        <v>#REF!</v>
      </c>
      <c r="AA22" s="266" t="e">
        <f>POWER(10,#REF!*Z22+#REF!)</f>
        <v>#REF!</v>
      </c>
      <c r="AB22" s="140" t="e">
        <f>IF(Z22&lt;=#REF!,"1","0")</f>
        <v>#REF!</v>
      </c>
      <c r="AC22" s="267" t="e">
        <f>IF(AA22&lt;='Cut-off 15 copies'!$AD$113,"1","0")</f>
        <v>#REF!</v>
      </c>
      <c r="AD22" s="137"/>
      <c r="AE22" s="262" t="s">
        <v>105</v>
      </c>
      <c r="AF22" s="232">
        <v>1</v>
      </c>
      <c r="AG22" s="297" t="e">
        <f>'Run 2'!#REF!</f>
        <v>#REF!</v>
      </c>
      <c r="AH22" s="140" t="e">
        <f>'Run 2'!#REF!</f>
        <v>#REF!</v>
      </c>
      <c r="AI22" s="266" t="e">
        <f>POWER(10,#REF!*AH22+#REF!)</f>
        <v>#REF!</v>
      </c>
      <c r="AJ22" s="140" t="e">
        <f>IF(AH22&lt;=#REF!,"1","0")</f>
        <v>#REF!</v>
      </c>
      <c r="AK22" s="267" t="e">
        <f>IF(AI22&lt;='Cut-off 15 copies'!$AD$113,"1","0")</f>
        <v>#REF!</v>
      </c>
    </row>
    <row r="23" spans="1:37" ht="15" thickBot="1" x14ac:dyDescent="0.35">
      <c r="A23" s="145" t="s">
        <v>105</v>
      </c>
      <c r="B23" s="250" t="s">
        <v>58</v>
      </c>
      <c r="C23" s="254">
        <v>0</v>
      </c>
      <c r="D23" s="256" t="e">
        <f>'Run 2'!#REF!</f>
        <v>#REF!</v>
      </c>
      <c r="E23" s="255" t="e">
        <f>POWER(10,#REF!*D23+#REF!)</f>
        <v>#REF!</v>
      </c>
      <c r="F23" s="137"/>
      <c r="G23" s="263" t="s">
        <v>105</v>
      </c>
      <c r="H23" s="233">
        <v>2</v>
      </c>
      <c r="I23" s="268" t="s">
        <v>86</v>
      </c>
      <c r="J23" s="142" t="e">
        <f>'Run 2'!#REF!</f>
        <v>#REF!</v>
      </c>
      <c r="K23" s="269" t="e">
        <f>POWER(10,#REF!*J23+#REF!)</f>
        <v>#REF!</v>
      </c>
      <c r="L23" s="142" t="e">
        <f>IF(J23&lt;=#REF!,"1","0")</f>
        <v>#REF!</v>
      </c>
      <c r="M23" s="270" t="e">
        <f>IF($J23&lt;='Cut-off 15 copies'!$AD$113,"1","0")</f>
        <v>#REF!</v>
      </c>
      <c r="N23" s="137"/>
      <c r="O23" s="263" t="s">
        <v>105</v>
      </c>
      <c r="P23" s="233">
        <v>3</v>
      </c>
      <c r="Q23" s="285" t="e">
        <f>'Run 2'!#REF!</f>
        <v>#REF!</v>
      </c>
      <c r="R23" s="142" t="e">
        <f>'Run 2'!#REF!</f>
        <v>#REF!</v>
      </c>
      <c r="S23" s="269" t="e">
        <f>POWER(10,#REF!*R23+#REF!)</f>
        <v>#REF!</v>
      </c>
      <c r="T23" s="142" t="e">
        <f>IF(R23&lt;=#REF!,"1","0")</f>
        <v>#REF!</v>
      </c>
      <c r="U23" s="270" t="e">
        <f>IF(S23&lt;='Cut-off 15 copies'!$AD$113,"1","0")</f>
        <v>#REF!</v>
      </c>
      <c r="V23" s="137"/>
      <c r="W23" s="263" t="s">
        <v>105</v>
      </c>
      <c r="X23" s="233">
        <v>5</v>
      </c>
      <c r="Y23" s="290" t="e">
        <f>'Run 2'!#REF!</f>
        <v>#REF!</v>
      </c>
      <c r="Z23" s="142" t="e">
        <f>'Run 2'!#REF!</f>
        <v>#REF!</v>
      </c>
      <c r="AA23" s="269" t="e">
        <f>POWER(10,#REF!*Z23+#REF!)</f>
        <v>#REF!</v>
      </c>
      <c r="AB23" s="142" t="e">
        <f>IF(Z23&lt;=#REF!,"1","0")</f>
        <v>#REF!</v>
      </c>
      <c r="AC23" s="270" t="e">
        <f>IF(AA23&lt;='Cut-off 15 copies'!$AD$113,"1","0")</f>
        <v>#REF!</v>
      </c>
      <c r="AD23" s="137"/>
      <c r="AE23" s="263" t="s">
        <v>105</v>
      </c>
      <c r="AF23" s="232">
        <v>1</v>
      </c>
      <c r="AG23" s="298" t="e">
        <f>'Run 2'!#REF!</f>
        <v>#REF!</v>
      </c>
      <c r="AH23" s="142" t="e">
        <f>'Run 2'!#REF!</f>
        <v>#REF!</v>
      </c>
      <c r="AI23" s="269" t="e">
        <f>POWER(10,#REF!*AH23+#REF!)</f>
        <v>#REF!</v>
      </c>
      <c r="AJ23" s="142" t="e">
        <f>IF(AH23&lt;=#REF!,"1","0")</f>
        <v>#REF!</v>
      </c>
      <c r="AK23" s="270" t="e">
        <f>IF(AI23&lt;='Cut-off 15 copies'!$AD$113,"1","0")</f>
        <v>#REF!</v>
      </c>
    </row>
    <row r="24" spans="1:37" ht="15" thickBot="1" x14ac:dyDescent="0.35">
      <c r="A24" s="145" t="s">
        <v>105</v>
      </c>
      <c r="B24" s="251" t="s">
        <v>47</v>
      </c>
      <c r="C24" s="254">
        <v>0</v>
      </c>
      <c r="D24" s="256" t="e">
        <f>'Run 2'!#REF!</f>
        <v>#REF!</v>
      </c>
      <c r="E24" s="255" t="e">
        <f>POWER(10,#REF!*D24+#REF!)</f>
        <v>#REF!</v>
      </c>
      <c r="F24" s="137"/>
      <c r="G24" s="147" t="s">
        <v>0</v>
      </c>
      <c r="H24" s="138">
        <v>4</v>
      </c>
      <c r="I24" s="271" t="s">
        <v>89</v>
      </c>
      <c r="J24" s="141" t="e">
        <f>'Run 1'!#REF!</f>
        <v>#REF!</v>
      </c>
      <c r="K24" s="234" t="e">
        <f>POWER(10,#REF!*J24+#REF!)</f>
        <v>#REF!</v>
      </c>
      <c r="L24" s="141" t="e">
        <f>IF(J24&lt;=#REF!,"1","0")</f>
        <v>#REF!</v>
      </c>
      <c r="M24" s="265" t="e">
        <f>IF($J24&lt;='Cut-off 15 copies'!$AD$113,"1","0")</f>
        <v>#REF!</v>
      </c>
      <c r="N24" s="137"/>
      <c r="O24" s="262" t="s">
        <v>106</v>
      </c>
      <c r="P24" s="232">
        <v>6</v>
      </c>
      <c r="Q24" s="282" t="e">
        <f>'Run 3'!#REF!</f>
        <v>#REF!</v>
      </c>
      <c r="R24" s="138" t="e">
        <f>'Run 3'!#REF!</f>
        <v>#REF!</v>
      </c>
      <c r="S24" s="264" t="e">
        <f>POWER(10,#REF!*R24+#REF!)</f>
        <v>#REF!</v>
      </c>
      <c r="T24" s="141" t="e">
        <f>IF(R24&lt;=#REF!,"1","0")</f>
        <v>#REF!</v>
      </c>
      <c r="U24" s="265" t="e">
        <f>IF(S24&lt;='Cut-off 15 copies'!$AD$113,"1","0")</f>
        <v>#REF!</v>
      </c>
      <c r="V24" s="137"/>
      <c r="W24" s="262" t="s">
        <v>106</v>
      </c>
      <c r="X24" s="232">
        <v>7</v>
      </c>
      <c r="Y24" s="293" t="e">
        <f>'Run 3'!#REF!</f>
        <v>#REF!</v>
      </c>
      <c r="Z24" s="138" t="e">
        <f>'Run 3'!#REF!</f>
        <v>#REF!</v>
      </c>
      <c r="AA24" s="264" t="e">
        <f>POWER(10,#REF!*Z24+#REF!)</f>
        <v>#REF!</v>
      </c>
      <c r="AB24" s="141" t="e">
        <f>IF(Z24&lt;=#REF!,"1","0")</f>
        <v>#REF!</v>
      </c>
      <c r="AC24" s="265" t="e">
        <f>IF(AA24&lt;='Cut-off 15 copies'!$AD$113,"1","0")</f>
        <v>#REF!</v>
      </c>
      <c r="AD24" s="137"/>
      <c r="AE24" s="262" t="s">
        <v>106</v>
      </c>
      <c r="AF24" s="231">
        <v>10</v>
      </c>
      <c r="AG24" s="300" t="e">
        <f>'Run 3'!#REF!</f>
        <v>#REF!</v>
      </c>
      <c r="AH24" s="138" t="e">
        <f>'Run 3'!#REF!</f>
        <v>#REF!</v>
      </c>
      <c r="AI24" s="264" t="e">
        <f>POWER(10,#REF!*AH24+#REF!)</f>
        <v>#REF!</v>
      </c>
      <c r="AJ24" s="141" t="e">
        <f>IF(AH24&lt;=#REF!,"1","0")</f>
        <v>#REF!</v>
      </c>
      <c r="AK24" s="265" t="e">
        <f>IF(AI24&lt;='Cut-off 15 copies'!$AD$113,"1","0")</f>
        <v>#REF!</v>
      </c>
    </row>
    <row r="25" spans="1:37" ht="15" thickBot="1" x14ac:dyDescent="0.35">
      <c r="A25" s="244"/>
      <c r="B25" s="245"/>
      <c r="C25" s="245"/>
      <c r="D25" s="245"/>
      <c r="E25" s="246"/>
      <c r="F25" s="137"/>
      <c r="G25" s="147" t="s">
        <v>0</v>
      </c>
      <c r="H25" s="138">
        <v>4</v>
      </c>
      <c r="I25" s="272" t="s">
        <v>90</v>
      </c>
      <c r="J25" s="140" t="e">
        <f>'Run 1'!#REF!</f>
        <v>#REF!</v>
      </c>
      <c r="K25" s="234" t="e">
        <f>POWER(10,#REF!*J25+#REF!)</f>
        <v>#REF!</v>
      </c>
      <c r="L25" s="140" t="e">
        <f>IF(J25&lt;=#REF!,"1","0")</f>
        <v>#REF!</v>
      </c>
      <c r="M25" s="267" t="e">
        <f>IF($J25&lt;='Cut-off 15 copies'!$AD$113,"1","0")</f>
        <v>#REF!</v>
      </c>
      <c r="N25" s="137"/>
      <c r="O25" s="262" t="s">
        <v>106</v>
      </c>
      <c r="P25" s="232">
        <v>6</v>
      </c>
      <c r="Q25" s="282" t="e">
        <f>'Run 3'!#REF!</f>
        <v>#REF!</v>
      </c>
      <c r="R25" s="138" t="e">
        <f>'Run 3'!#REF!</f>
        <v>#REF!</v>
      </c>
      <c r="S25" s="266" t="e">
        <f>POWER(10,#REF!*R25+#REF!)</f>
        <v>#REF!</v>
      </c>
      <c r="T25" s="140" t="e">
        <f>IF(R25&lt;=#REF!,"1","0")</f>
        <v>#REF!</v>
      </c>
      <c r="U25" s="267" t="e">
        <f>IF(S25&lt;='Cut-off 15 copies'!$AD$113,"1","0")</f>
        <v>#REF!</v>
      </c>
      <c r="V25" s="137"/>
      <c r="W25" s="262" t="s">
        <v>106</v>
      </c>
      <c r="X25" s="232">
        <v>7</v>
      </c>
      <c r="Y25" s="294" t="e">
        <f>'Run 3'!#REF!</f>
        <v>#REF!</v>
      </c>
      <c r="Z25" s="138" t="e">
        <f>'Run 3'!#REF!</f>
        <v>#REF!</v>
      </c>
      <c r="AA25" s="266" t="e">
        <f>POWER(10,#REF!*Z25+#REF!)</f>
        <v>#REF!</v>
      </c>
      <c r="AB25" s="140" t="e">
        <f>IF(Z25&lt;=#REF!,"1","0")</f>
        <v>#REF!</v>
      </c>
      <c r="AC25" s="267" t="e">
        <f>IF(AA25&lt;='Cut-off 15 copies'!$AD$113,"1","0")</f>
        <v>#REF!</v>
      </c>
      <c r="AD25" s="137"/>
      <c r="AE25" s="262" t="s">
        <v>106</v>
      </c>
      <c r="AF25" s="232">
        <v>10</v>
      </c>
      <c r="AG25" s="301" t="e">
        <f>'Run 3'!#REF!</f>
        <v>#REF!</v>
      </c>
      <c r="AH25" s="138" t="e">
        <f>'Run 3'!#REF!</f>
        <v>#REF!</v>
      </c>
      <c r="AI25" s="266" t="e">
        <f>POWER(10,#REF!*AH25+#REF!)</f>
        <v>#REF!</v>
      </c>
      <c r="AJ25" s="140" t="e">
        <f>IF(AH25&lt;=#REF!,"1","0")</f>
        <v>#REF!</v>
      </c>
      <c r="AK25" s="267" t="e">
        <f>IF(AI25&lt;='Cut-off 15 copies'!$AD$113,"1","0")</f>
        <v>#REF!</v>
      </c>
    </row>
    <row r="26" spans="1:37" x14ac:dyDescent="0.3">
      <c r="A26" s="145" t="s">
        <v>106</v>
      </c>
      <c r="B26" s="249" t="s">
        <v>34</v>
      </c>
      <c r="C26" s="254">
        <v>0</v>
      </c>
      <c r="D26" s="256" t="e">
        <f>'Run 3'!#REF!</f>
        <v>#REF!</v>
      </c>
      <c r="E26" s="255" t="e">
        <f>POWER(10,#REF!*D26+#REF!)</f>
        <v>#REF!</v>
      </c>
      <c r="F26" s="137"/>
      <c r="G26" s="147" t="s">
        <v>0</v>
      </c>
      <c r="H26" s="138">
        <v>4</v>
      </c>
      <c r="I26" s="272" t="s">
        <v>98</v>
      </c>
      <c r="J26" s="140" t="e">
        <f>'Run 1'!#REF!</f>
        <v>#REF!</v>
      </c>
      <c r="K26" s="234" t="e">
        <f>POWER(10,#REF!*J26+#REF!)</f>
        <v>#REF!</v>
      </c>
      <c r="L26" s="140" t="e">
        <f>IF(J26&lt;=#REF!,"1","0")</f>
        <v>#REF!</v>
      </c>
      <c r="M26" s="267" t="e">
        <f>IF($J26&lt;='Cut-off 15 copies'!$AD$113,"1","0")</f>
        <v>#REF!</v>
      </c>
      <c r="N26" s="137"/>
      <c r="O26" s="262" t="s">
        <v>106</v>
      </c>
      <c r="P26" s="232">
        <v>6</v>
      </c>
      <c r="Q26" s="282" t="e">
        <f>'Run 3'!#REF!</f>
        <v>#REF!</v>
      </c>
      <c r="R26" s="138" t="e">
        <f>'Run 3'!#REF!</f>
        <v>#REF!</v>
      </c>
      <c r="S26" s="266" t="e">
        <f>POWER(10,#REF!*R26+#REF!)</f>
        <v>#REF!</v>
      </c>
      <c r="T26" s="140" t="e">
        <f>IF(R26&lt;=#REF!,"1","0")</f>
        <v>#REF!</v>
      </c>
      <c r="U26" s="267" t="e">
        <f>IF(S26&lt;='Cut-off 15 copies'!$AD$113,"1","0")</f>
        <v>#REF!</v>
      </c>
      <c r="V26" s="137"/>
      <c r="W26" s="262" t="s">
        <v>106</v>
      </c>
      <c r="X26" s="232">
        <v>7</v>
      </c>
      <c r="Y26" s="294" t="e">
        <f>'Run 3'!#REF!</f>
        <v>#REF!</v>
      </c>
      <c r="Z26" s="138" t="e">
        <f>'Run 3'!#REF!</f>
        <v>#REF!</v>
      </c>
      <c r="AA26" s="266" t="e">
        <f>POWER(10,#REF!*Z26+#REF!)</f>
        <v>#REF!</v>
      </c>
      <c r="AB26" s="140" t="e">
        <f>IF(Z26&lt;=#REF!,"1","0")</f>
        <v>#REF!</v>
      </c>
      <c r="AC26" s="267" t="e">
        <f>IF(AA26&lt;='Cut-off 15 copies'!$AD$113,"1","0")</f>
        <v>#REF!</v>
      </c>
      <c r="AD26" s="137"/>
      <c r="AE26" s="262" t="s">
        <v>106</v>
      </c>
      <c r="AF26" s="232">
        <v>10</v>
      </c>
      <c r="AG26" s="301" t="e">
        <f>'Run 3'!#REF!</f>
        <v>#REF!</v>
      </c>
      <c r="AH26" s="138" t="e">
        <f>'Run 3'!#REF!</f>
        <v>#REF!</v>
      </c>
      <c r="AI26" s="266" t="e">
        <f>POWER(10,#REF!*AH26+#REF!)</f>
        <v>#REF!</v>
      </c>
      <c r="AJ26" s="140" t="e">
        <f>IF(AH26&lt;=#REF!,"1","0")</f>
        <v>#REF!</v>
      </c>
      <c r="AK26" s="267" t="e">
        <f>IF(AI26&lt;='Cut-off 15 copies'!$AD$113,"1","0")</f>
        <v>#REF!</v>
      </c>
    </row>
    <row r="27" spans="1:37" x14ac:dyDescent="0.3">
      <c r="A27" s="145" t="s">
        <v>106</v>
      </c>
      <c r="B27" s="250" t="s">
        <v>87</v>
      </c>
      <c r="C27" s="254">
        <v>0</v>
      </c>
      <c r="D27" s="256" t="e">
        <f>'Run 3'!#REF!</f>
        <v>#REF!</v>
      </c>
      <c r="E27" s="255" t="e">
        <f>POWER(10,#REF!*D27+#REF!)</f>
        <v>#REF!</v>
      </c>
      <c r="F27" s="137"/>
      <c r="G27" s="147" t="s">
        <v>0</v>
      </c>
      <c r="H27" s="138">
        <v>4</v>
      </c>
      <c r="I27" s="272" t="s">
        <v>99</v>
      </c>
      <c r="J27" s="140" t="e">
        <f>'Run 1'!#REF!</f>
        <v>#REF!</v>
      </c>
      <c r="K27" s="234" t="e">
        <f>POWER(10,#REF!*J27+#REF!)</f>
        <v>#REF!</v>
      </c>
      <c r="L27" s="140" t="e">
        <f>IF(J27&lt;=#REF!,"1","0")</f>
        <v>#REF!</v>
      </c>
      <c r="M27" s="267" t="e">
        <f>IF($J27&lt;='Cut-off 15 copies'!$AD$113,"1","0")</f>
        <v>#REF!</v>
      </c>
      <c r="N27" s="137"/>
      <c r="O27" s="262" t="s">
        <v>106</v>
      </c>
      <c r="P27" s="232">
        <v>6</v>
      </c>
      <c r="Q27" s="282" t="e">
        <f>'Run 3'!#REF!</f>
        <v>#REF!</v>
      </c>
      <c r="R27" s="138" t="e">
        <f>'Run 3'!#REF!</f>
        <v>#REF!</v>
      </c>
      <c r="S27" s="266" t="e">
        <f>POWER(10,#REF!*R27+#REF!)</f>
        <v>#REF!</v>
      </c>
      <c r="T27" s="140" t="e">
        <f>IF(R27&lt;=#REF!,"1","0")</f>
        <v>#REF!</v>
      </c>
      <c r="U27" s="267" t="e">
        <f>IF(S27&lt;='Cut-off 15 copies'!$AD$113,"1","0")</f>
        <v>#REF!</v>
      </c>
      <c r="V27" s="137"/>
      <c r="W27" s="262" t="s">
        <v>106</v>
      </c>
      <c r="X27" s="232">
        <v>7</v>
      </c>
      <c r="Y27" s="294" t="e">
        <f>'Run 3'!#REF!</f>
        <v>#REF!</v>
      </c>
      <c r="Z27" s="138" t="e">
        <f>'Run 3'!#REF!</f>
        <v>#REF!</v>
      </c>
      <c r="AA27" s="266" t="e">
        <f>POWER(10,#REF!*Z27+#REF!)</f>
        <v>#REF!</v>
      </c>
      <c r="AB27" s="140" t="e">
        <f>IF(Z27&lt;=#REF!,"1","0")</f>
        <v>#REF!</v>
      </c>
      <c r="AC27" s="267" t="e">
        <f>IF(AA27&lt;='Cut-off 15 copies'!$AD$113,"1","0")</f>
        <v>#REF!</v>
      </c>
      <c r="AD27" s="137"/>
      <c r="AE27" s="262" t="s">
        <v>106</v>
      </c>
      <c r="AF27" s="232">
        <v>10</v>
      </c>
      <c r="AG27" s="301" t="e">
        <f>'Run 3'!#REF!</f>
        <v>#REF!</v>
      </c>
      <c r="AH27" s="138" t="e">
        <f>'Run 3'!#REF!</f>
        <v>#REF!</v>
      </c>
      <c r="AI27" s="266" t="e">
        <f>POWER(10,#REF!*AH27+#REF!)</f>
        <v>#REF!</v>
      </c>
      <c r="AJ27" s="140" t="e">
        <f>IF(AH27&lt;=#REF!,"1","0")</f>
        <v>#REF!</v>
      </c>
      <c r="AK27" s="267" t="e">
        <f>IF(AI27&lt;='Cut-off 15 copies'!$AD$113,"1","0")</f>
        <v>#REF!</v>
      </c>
    </row>
    <row r="28" spans="1:37" x14ac:dyDescent="0.3">
      <c r="A28" s="145" t="s">
        <v>106</v>
      </c>
      <c r="B28" s="250" t="s">
        <v>88</v>
      </c>
      <c r="C28" s="254">
        <v>0</v>
      </c>
      <c r="D28" s="256" t="e">
        <f>'Run 3'!#REF!</f>
        <v>#REF!</v>
      </c>
      <c r="E28" s="255" t="e">
        <f>POWER(10,#REF!*D28+#REF!)</f>
        <v>#REF!</v>
      </c>
      <c r="F28" s="137"/>
      <c r="G28" s="147" t="s">
        <v>0</v>
      </c>
      <c r="H28" s="138">
        <v>4</v>
      </c>
      <c r="I28" s="272" t="s">
        <v>26</v>
      </c>
      <c r="J28" s="140" t="e">
        <f>'Run 1'!#REF!</f>
        <v>#REF!</v>
      </c>
      <c r="K28" s="234" t="e">
        <f>POWER(10,#REF!*J28+#REF!)</f>
        <v>#REF!</v>
      </c>
      <c r="L28" s="140" t="e">
        <f>IF(J28&lt;=#REF!,"1","0")</f>
        <v>#REF!</v>
      </c>
      <c r="M28" s="267" t="e">
        <f>IF($J28&lt;='Cut-off 15 copies'!$AD$113,"1","0")</f>
        <v>#REF!</v>
      </c>
      <c r="N28" s="137"/>
      <c r="O28" s="262" t="s">
        <v>106</v>
      </c>
      <c r="P28" s="232">
        <v>6</v>
      </c>
      <c r="Q28" s="282" t="e">
        <f>'Run 3'!#REF!</f>
        <v>#REF!</v>
      </c>
      <c r="R28" s="138" t="e">
        <f>'Run 3'!#REF!</f>
        <v>#REF!</v>
      </c>
      <c r="S28" s="266" t="e">
        <f>POWER(10,#REF!*R28+#REF!)</f>
        <v>#REF!</v>
      </c>
      <c r="T28" s="140" t="e">
        <f>IF(R28&lt;=#REF!,"1","0")</f>
        <v>#REF!</v>
      </c>
      <c r="U28" s="267" t="e">
        <f>IF(S28&lt;='Cut-off 15 copies'!$AD$113,"1","0")</f>
        <v>#REF!</v>
      </c>
      <c r="V28" s="137"/>
      <c r="W28" s="262" t="s">
        <v>106</v>
      </c>
      <c r="X28" s="232">
        <v>7</v>
      </c>
      <c r="Y28" s="294" t="e">
        <f>'Run 3'!#REF!</f>
        <v>#REF!</v>
      </c>
      <c r="Z28" s="138" t="e">
        <f>'Run 3'!#REF!</f>
        <v>#REF!</v>
      </c>
      <c r="AA28" s="266" t="e">
        <f>POWER(10,#REF!*Z28+#REF!)</f>
        <v>#REF!</v>
      </c>
      <c r="AB28" s="140" t="e">
        <f>IF(Z28&lt;=#REF!,"1","0")</f>
        <v>#REF!</v>
      </c>
      <c r="AC28" s="267" t="e">
        <f>IF(AA28&lt;='Cut-off 15 copies'!$AD$113,"1","0")</f>
        <v>#REF!</v>
      </c>
      <c r="AD28" s="137"/>
      <c r="AE28" s="262" t="s">
        <v>106</v>
      </c>
      <c r="AF28" s="232">
        <v>10</v>
      </c>
      <c r="AG28" s="301" t="e">
        <f>'Run 3'!#REF!</f>
        <v>#REF!</v>
      </c>
      <c r="AH28" s="138" t="e">
        <f>'Run 3'!#REF!</f>
        <v>#REF!</v>
      </c>
      <c r="AI28" s="266" t="e">
        <f>POWER(10,#REF!*AH28+#REF!)</f>
        <v>#REF!</v>
      </c>
      <c r="AJ28" s="140" t="e">
        <f>IF(AH28&lt;=#REF!,"1","0")</f>
        <v>#REF!</v>
      </c>
      <c r="AK28" s="267" t="e">
        <f>IF(AI28&lt;='Cut-off 15 copies'!$AD$113,"1","0")</f>
        <v>#REF!</v>
      </c>
    </row>
    <row r="29" spans="1:37" x14ac:dyDescent="0.3">
      <c r="A29" s="145" t="s">
        <v>106</v>
      </c>
      <c r="B29" s="248" t="s">
        <v>40</v>
      </c>
      <c r="C29" s="254">
        <v>0</v>
      </c>
      <c r="D29" s="256" t="e">
        <f>'Run 3'!#REF!</f>
        <v>#REF!</v>
      </c>
      <c r="E29" s="255" t="e">
        <f>POWER(10,#REF!*D29+#REF!)</f>
        <v>#REF!</v>
      </c>
      <c r="F29" s="137"/>
      <c r="G29" s="147" t="s">
        <v>0</v>
      </c>
      <c r="H29" s="138">
        <v>4</v>
      </c>
      <c r="I29" s="272" t="s">
        <v>32</v>
      </c>
      <c r="J29" s="140" t="e">
        <f>'Run 1'!#REF!</f>
        <v>#REF!</v>
      </c>
      <c r="K29" s="234" t="e">
        <f>POWER(10,#REF!*J29+#REF!)</f>
        <v>#REF!</v>
      </c>
      <c r="L29" s="140" t="e">
        <f>IF(J29&lt;=#REF!,"1","0")</f>
        <v>#REF!</v>
      </c>
      <c r="M29" s="267" t="e">
        <f>IF($J29&lt;='Cut-off 15 copies'!$AD$113,"1","0")</f>
        <v>#REF!</v>
      </c>
      <c r="N29" s="137"/>
      <c r="O29" s="262" t="s">
        <v>106</v>
      </c>
      <c r="P29" s="232">
        <v>6</v>
      </c>
      <c r="Q29" s="282" t="e">
        <f>'Run 3'!#REF!</f>
        <v>#REF!</v>
      </c>
      <c r="R29" s="138" t="e">
        <f>'Run 3'!#REF!</f>
        <v>#REF!</v>
      </c>
      <c r="S29" s="266" t="e">
        <f>POWER(10,#REF!*R29+#REF!)</f>
        <v>#REF!</v>
      </c>
      <c r="T29" s="140" t="e">
        <f>IF(R29&lt;=#REF!,"1","0")</f>
        <v>#REF!</v>
      </c>
      <c r="U29" s="267" t="e">
        <f>IF(S29&lt;='Cut-off 15 copies'!$AD$113,"1","0")</f>
        <v>#REF!</v>
      </c>
      <c r="V29" s="137"/>
      <c r="W29" s="262" t="s">
        <v>106</v>
      </c>
      <c r="X29" s="232">
        <v>7</v>
      </c>
      <c r="Y29" s="294" t="e">
        <f>'Run 3'!#REF!</f>
        <v>#REF!</v>
      </c>
      <c r="Z29" s="138" t="e">
        <f>'Run 3'!#REF!</f>
        <v>#REF!</v>
      </c>
      <c r="AA29" s="266" t="e">
        <f>POWER(10,#REF!*Z29+#REF!)</f>
        <v>#REF!</v>
      </c>
      <c r="AB29" s="140" t="e">
        <f>IF(Z29&lt;=#REF!,"1","0")</f>
        <v>#REF!</v>
      </c>
      <c r="AC29" s="267" t="e">
        <f>IF(AA29&lt;='Cut-off 15 copies'!$AD$113,"1","0")</f>
        <v>#REF!</v>
      </c>
      <c r="AD29" s="137"/>
      <c r="AE29" s="262" t="s">
        <v>106</v>
      </c>
      <c r="AF29" s="232">
        <v>10</v>
      </c>
      <c r="AG29" s="301" t="e">
        <f>'Run 3'!#REF!</f>
        <v>#REF!</v>
      </c>
      <c r="AH29" s="138" t="e">
        <f>'Run 3'!#REF!</f>
        <v>#REF!</v>
      </c>
      <c r="AI29" s="266" t="e">
        <f>POWER(10,#REF!*AH29+#REF!)</f>
        <v>#REF!</v>
      </c>
      <c r="AJ29" s="140" t="e">
        <f>IF(AH29&lt;=#REF!,"1","0")</f>
        <v>#REF!</v>
      </c>
      <c r="AK29" s="267" t="e">
        <f>IF(AI29&lt;='Cut-off 15 copies'!$AD$113,"1","0")</f>
        <v>#REF!</v>
      </c>
    </row>
    <row r="30" spans="1:37" x14ac:dyDescent="0.3">
      <c r="A30" s="145" t="s">
        <v>106</v>
      </c>
      <c r="B30" s="250" t="s">
        <v>96</v>
      </c>
      <c r="C30" s="254">
        <v>0</v>
      </c>
      <c r="D30" s="256" t="e">
        <f>'Run 3'!#REF!</f>
        <v>#REF!</v>
      </c>
      <c r="E30" s="255" t="e">
        <f>POWER(10,#REF!*D30+#REF!)</f>
        <v>#REF!</v>
      </c>
      <c r="F30" s="137"/>
      <c r="G30" s="147" t="s">
        <v>0</v>
      </c>
      <c r="H30" s="138">
        <v>4</v>
      </c>
      <c r="I30" s="272" t="s">
        <v>38</v>
      </c>
      <c r="J30" s="140" t="e">
        <f>'Run 1'!#REF!</f>
        <v>#REF!</v>
      </c>
      <c r="K30" s="234" t="e">
        <f>POWER(10,#REF!*J30+#REF!)</f>
        <v>#REF!</v>
      </c>
      <c r="L30" s="140" t="e">
        <f>IF(J30&lt;=#REF!,"1","0")</f>
        <v>#REF!</v>
      </c>
      <c r="M30" s="267" t="e">
        <f>IF($J30&lt;='Cut-off 15 copies'!$AD$113,"1","0")</f>
        <v>#REF!</v>
      </c>
      <c r="N30" s="137"/>
      <c r="O30" s="262" t="s">
        <v>106</v>
      </c>
      <c r="P30" s="232">
        <v>6</v>
      </c>
      <c r="Q30" s="282" t="e">
        <f>'Run 3'!#REF!</f>
        <v>#REF!</v>
      </c>
      <c r="R30" s="138" t="e">
        <f>'Run 3'!#REF!</f>
        <v>#REF!</v>
      </c>
      <c r="S30" s="266" t="e">
        <f>POWER(10,#REF!*R30+#REF!)</f>
        <v>#REF!</v>
      </c>
      <c r="T30" s="140" t="e">
        <f>IF(R30&lt;=#REF!,"1","0")</f>
        <v>#REF!</v>
      </c>
      <c r="U30" s="267" t="e">
        <f>IF(S30&lt;='Cut-off 15 copies'!$AD$113,"1","0")</f>
        <v>#REF!</v>
      </c>
      <c r="V30" s="137"/>
      <c r="W30" s="262" t="s">
        <v>106</v>
      </c>
      <c r="X30" s="232">
        <v>7</v>
      </c>
      <c r="Y30" s="294" t="e">
        <f>'Run 3'!#REF!</f>
        <v>#REF!</v>
      </c>
      <c r="Z30" s="138" t="e">
        <f>'Run 3'!#REF!</f>
        <v>#REF!</v>
      </c>
      <c r="AA30" s="266" t="e">
        <f>POWER(10,#REF!*Z30+#REF!)</f>
        <v>#REF!</v>
      </c>
      <c r="AB30" s="140" t="e">
        <f>IF(Z30&lt;=#REF!,"1","0")</f>
        <v>#REF!</v>
      </c>
      <c r="AC30" s="267" t="e">
        <f>IF(AA30&lt;='Cut-off 15 copies'!$AD$113,"1","0")</f>
        <v>#REF!</v>
      </c>
      <c r="AD30" s="137"/>
      <c r="AE30" s="262" t="s">
        <v>106</v>
      </c>
      <c r="AF30" s="232">
        <v>10</v>
      </c>
      <c r="AG30" s="301" t="e">
        <f>'Run 3'!#REF!</f>
        <v>#REF!</v>
      </c>
      <c r="AH30" s="138" t="e">
        <f>'Run 3'!#REF!</f>
        <v>#REF!</v>
      </c>
      <c r="AI30" s="266" t="e">
        <f>POWER(10,#REF!*AH30+#REF!)</f>
        <v>#REF!</v>
      </c>
      <c r="AJ30" s="140" t="e">
        <f>IF(AH30&lt;=#REF!,"1","0")</f>
        <v>#REF!</v>
      </c>
      <c r="AK30" s="267" t="e">
        <f>IF(AI30&lt;='Cut-off 15 copies'!$AD$113,"1","0")</f>
        <v>#REF!</v>
      </c>
    </row>
    <row r="31" spans="1:37" x14ac:dyDescent="0.3">
      <c r="A31" s="145" t="s">
        <v>106</v>
      </c>
      <c r="B31" s="250" t="s">
        <v>97</v>
      </c>
      <c r="C31" s="254">
        <v>0</v>
      </c>
      <c r="D31" s="256" t="e">
        <f>'Run 3'!#REF!</f>
        <v>#REF!</v>
      </c>
      <c r="E31" s="255" t="e">
        <f>POWER(10,#REF!*D31+#REF!)</f>
        <v>#REF!</v>
      </c>
      <c r="F31" s="137"/>
      <c r="G31" s="147" t="s">
        <v>0</v>
      </c>
      <c r="H31" s="138">
        <v>4</v>
      </c>
      <c r="I31" s="272" t="s">
        <v>25</v>
      </c>
      <c r="J31" s="140" t="e">
        <f>'Run 1'!#REF!</f>
        <v>#REF!</v>
      </c>
      <c r="K31" s="234" t="e">
        <f>POWER(10,#REF!*J31+#REF!)</f>
        <v>#REF!</v>
      </c>
      <c r="L31" s="140" t="e">
        <f>IF(J31&lt;=#REF!,"1","0")</f>
        <v>#REF!</v>
      </c>
      <c r="M31" s="267" t="e">
        <f>IF($J31&lt;='Cut-off 15 copies'!$AD$113,"1","0")</f>
        <v>#REF!</v>
      </c>
      <c r="N31" s="137"/>
      <c r="O31" s="262" t="s">
        <v>106</v>
      </c>
      <c r="P31" s="232">
        <v>6</v>
      </c>
      <c r="Q31" s="282" t="e">
        <f>'Run 3'!#REF!</f>
        <v>#REF!</v>
      </c>
      <c r="R31" s="138" t="e">
        <f>'Run 3'!#REF!</f>
        <v>#REF!</v>
      </c>
      <c r="S31" s="266" t="e">
        <f>POWER(10,#REF!*R31+#REF!)</f>
        <v>#REF!</v>
      </c>
      <c r="T31" s="140" t="e">
        <f>IF(R31&lt;=#REF!,"1","0")</f>
        <v>#REF!</v>
      </c>
      <c r="U31" s="267" t="e">
        <f>IF(S31&lt;='Cut-off 15 copies'!$AD$113,"1","0")</f>
        <v>#REF!</v>
      </c>
      <c r="V31" s="137"/>
      <c r="W31" s="262" t="s">
        <v>106</v>
      </c>
      <c r="X31" s="232">
        <v>7</v>
      </c>
      <c r="Y31" s="294" t="e">
        <f>'Run 3'!#REF!</f>
        <v>#REF!</v>
      </c>
      <c r="Z31" s="138" t="e">
        <f>'Run 3'!#REF!</f>
        <v>#REF!</v>
      </c>
      <c r="AA31" s="266" t="e">
        <f>POWER(10,#REF!*Z31+#REF!)</f>
        <v>#REF!</v>
      </c>
      <c r="AB31" s="140" t="e">
        <f>IF(Z31&lt;=#REF!,"1","0")</f>
        <v>#REF!</v>
      </c>
      <c r="AC31" s="267" t="e">
        <f>IF(AA31&lt;='Cut-off 15 copies'!$AD$113,"1","0")</f>
        <v>#REF!</v>
      </c>
      <c r="AD31" s="137"/>
      <c r="AE31" s="262" t="s">
        <v>106</v>
      </c>
      <c r="AF31" s="232">
        <v>10</v>
      </c>
      <c r="AG31" s="301" t="e">
        <f>'Run 3'!#REF!</f>
        <v>#REF!</v>
      </c>
      <c r="AH31" s="138" t="e">
        <f>'Run 3'!#REF!</f>
        <v>#REF!</v>
      </c>
      <c r="AI31" s="266" t="e">
        <f>POWER(10,#REF!*AH31+#REF!)</f>
        <v>#REF!</v>
      </c>
      <c r="AJ31" s="140" t="e">
        <f>IF(AH31&lt;=#REF!,"1","0")</f>
        <v>#REF!</v>
      </c>
      <c r="AK31" s="267" t="e">
        <f>IF(AI31&lt;='Cut-off 15 copies'!$AD$113,"1","0")</f>
        <v>#REF!</v>
      </c>
    </row>
    <row r="32" spans="1:37" x14ac:dyDescent="0.3">
      <c r="A32" s="145" t="s">
        <v>106</v>
      </c>
      <c r="B32" s="250" t="s">
        <v>14</v>
      </c>
      <c r="C32" s="254">
        <v>0</v>
      </c>
      <c r="D32" s="256" t="e">
        <f>'Run 3'!#REF!</f>
        <v>#REF!</v>
      </c>
      <c r="E32" s="255" t="e">
        <f>POWER(10,#REF!*D32+#REF!)</f>
        <v>#REF!</v>
      </c>
      <c r="F32" s="137"/>
      <c r="G32" s="147" t="s">
        <v>0</v>
      </c>
      <c r="H32" s="138">
        <v>4</v>
      </c>
      <c r="I32" s="272" t="s">
        <v>31</v>
      </c>
      <c r="J32" s="140" t="e">
        <f>'Run 1'!#REF!</f>
        <v>#REF!</v>
      </c>
      <c r="K32" s="234" t="e">
        <f>POWER(10,#REF!*J32+#REF!)</f>
        <v>#REF!</v>
      </c>
      <c r="L32" s="140" t="e">
        <f>IF(J32&lt;=#REF!,"1","0")</f>
        <v>#REF!</v>
      </c>
      <c r="M32" s="267" t="e">
        <f>IF($J32&lt;='Cut-off 15 copies'!$AD$113,"1","0")</f>
        <v>#REF!</v>
      </c>
      <c r="N32" s="137"/>
      <c r="O32" s="262" t="s">
        <v>106</v>
      </c>
      <c r="P32" s="232">
        <v>6</v>
      </c>
      <c r="Q32" s="282" t="e">
        <f>'Run 3'!#REF!</f>
        <v>#REF!</v>
      </c>
      <c r="R32" s="138" t="e">
        <f>'Run 3'!#REF!</f>
        <v>#REF!</v>
      </c>
      <c r="S32" s="266" t="e">
        <f>POWER(10,#REF!*R32+#REF!)</f>
        <v>#REF!</v>
      </c>
      <c r="T32" s="140" t="e">
        <f>IF(R32&lt;=#REF!,"1","0")</f>
        <v>#REF!</v>
      </c>
      <c r="U32" s="267" t="e">
        <f>IF(S32&lt;='Cut-off 15 copies'!$AD$113,"1","0")</f>
        <v>#REF!</v>
      </c>
      <c r="V32" s="137"/>
      <c r="W32" s="262" t="s">
        <v>106</v>
      </c>
      <c r="X32" s="232">
        <v>7</v>
      </c>
      <c r="Y32" s="294" t="e">
        <f>'Run 3'!#REF!</f>
        <v>#REF!</v>
      </c>
      <c r="Z32" s="138" t="e">
        <f>'Run 3'!#REF!</f>
        <v>#REF!</v>
      </c>
      <c r="AA32" s="266" t="e">
        <f>POWER(10,#REF!*Z32+#REF!)</f>
        <v>#REF!</v>
      </c>
      <c r="AB32" s="140" t="e">
        <f>IF(Z32&lt;=#REF!,"1","0")</f>
        <v>#REF!</v>
      </c>
      <c r="AC32" s="267" t="e">
        <f>IF(AA32&lt;='Cut-off 15 copies'!$AD$113,"1","0")</f>
        <v>#REF!</v>
      </c>
      <c r="AD32" s="137"/>
      <c r="AE32" s="262" t="s">
        <v>106</v>
      </c>
      <c r="AF32" s="232">
        <v>10</v>
      </c>
      <c r="AG32" s="301" t="e">
        <f>'Run 3'!#REF!</f>
        <v>#REF!</v>
      </c>
      <c r="AH32" s="138" t="e">
        <f>'Run 3'!#REF!</f>
        <v>#REF!</v>
      </c>
      <c r="AI32" s="266" t="e">
        <f>POWER(10,#REF!*AH32+#REF!)</f>
        <v>#REF!</v>
      </c>
      <c r="AJ32" s="140" t="e">
        <f>IF(AH32&lt;=#REF!,"1","0")</f>
        <v>#REF!</v>
      </c>
      <c r="AK32" s="267" t="e">
        <f>IF(AI32&lt;='Cut-off 15 copies'!$AD$113,"1","0")</f>
        <v>#REF!</v>
      </c>
    </row>
    <row r="33" spans="1:37" x14ac:dyDescent="0.3">
      <c r="A33" s="145" t="s">
        <v>106</v>
      </c>
      <c r="B33" s="250" t="s">
        <v>20</v>
      </c>
      <c r="C33" s="254">
        <v>0</v>
      </c>
      <c r="D33" s="256" t="e">
        <f>'Run 3'!#REF!</f>
        <v>#REF!</v>
      </c>
      <c r="E33" s="255" t="e">
        <f>POWER(10,#REF!*D33+#REF!)</f>
        <v>#REF!</v>
      </c>
      <c r="F33" s="137"/>
      <c r="G33" s="147" t="s">
        <v>0</v>
      </c>
      <c r="H33" s="138">
        <v>4</v>
      </c>
      <c r="I33" s="272" t="s">
        <v>37</v>
      </c>
      <c r="J33" s="140" t="e">
        <f>'Run 1'!#REF!</f>
        <v>#REF!</v>
      </c>
      <c r="K33" s="234" t="e">
        <f>POWER(10,#REF!*J33+#REF!)</f>
        <v>#REF!</v>
      </c>
      <c r="L33" s="140" t="e">
        <f>IF(J33&lt;=#REF!,"1","0")</f>
        <v>#REF!</v>
      </c>
      <c r="M33" s="267" t="e">
        <f>IF($J33&lt;='Cut-off 15 copies'!$AD$113,"1","0")</f>
        <v>#REF!</v>
      </c>
      <c r="N33" s="137"/>
      <c r="O33" s="262" t="s">
        <v>106</v>
      </c>
      <c r="P33" s="232">
        <v>6</v>
      </c>
      <c r="Q33" s="282" t="e">
        <f>'Run 3'!#REF!</f>
        <v>#REF!</v>
      </c>
      <c r="R33" s="138" t="e">
        <f>'Run 3'!#REF!</f>
        <v>#REF!</v>
      </c>
      <c r="S33" s="266" t="e">
        <f>POWER(10,#REF!*R33+#REF!)</f>
        <v>#REF!</v>
      </c>
      <c r="T33" s="140" t="e">
        <f>IF(R33&lt;=#REF!,"1","0")</f>
        <v>#REF!</v>
      </c>
      <c r="U33" s="267" t="e">
        <f>IF(S33&lt;='Cut-off 15 copies'!$AD$113,"1","0")</f>
        <v>#REF!</v>
      </c>
      <c r="V33" s="137"/>
      <c r="W33" s="262" t="s">
        <v>106</v>
      </c>
      <c r="X33" s="232">
        <v>7</v>
      </c>
      <c r="Y33" s="294" t="e">
        <f>'Run 3'!#REF!</f>
        <v>#REF!</v>
      </c>
      <c r="Z33" s="138" t="e">
        <f>'Run 3'!#REF!</f>
        <v>#REF!</v>
      </c>
      <c r="AA33" s="266" t="e">
        <f>POWER(10,#REF!*Z33+#REF!)</f>
        <v>#REF!</v>
      </c>
      <c r="AB33" s="140" t="e">
        <f>IF(Z33&lt;=#REF!,"1","0")</f>
        <v>#REF!</v>
      </c>
      <c r="AC33" s="267" t="e">
        <f>IF(AA33&lt;='Cut-off 15 copies'!$AD$113,"1","0")</f>
        <v>#REF!</v>
      </c>
      <c r="AD33" s="137"/>
      <c r="AE33" s="262" t="s">
        <v>106</v>
      </c>
      <c r="AF33" s="232">
        <v>10</v>
      </c>
      <c r="AG33" s="301" t="e">
        <f>'Run 3'!#REF!</f>
        <v>#REF!</v>
      </c>
      <c r="AH33" s="138" t="e">
        <f>'Run 3'!#REF!</f>
        <v>#REF!</v>
      </c>
      <c r="AI33" s="266" t="e">
        <f>POWER(10,#REF!*AH33+#REF!)</f>
        <v>#REF!</v>
      </c>
      <c r="AJ33" s="140" t="e">
        <f>IF(AH33&lt;=#REF!,"1","0")</f>
        <v>#REF!</v>
      </c>
      <c r="AK33" s="267" t="e">
        <f>IF(AI33&lt;='Cut-off 15 copies'!$AD$113,"1","0")</f>
        <v>#REF!</v>
      </c>
    </row>
    <row r="34" spans="1:37" x14ac:dyDescent="0.3">
      <c r="A34" s="145" t="s">
        <v>106</v>
      </c>
      <c r="B34" s="250" t="s">
        <v>13</v>
      </c>
      <c r="C34" s="254">
        <v>0</v>
      </c>
      <c r="D34" s="256" t="e">
        <f>'Run 3'!#REF!</f>
        <v>#REF!</v>
      </c>
      <c r="E34" s="255" t="e">
        <f>POWER(10,#REF!*D34+#REF!)</f>
        <v>#REF!</v>
      </c>
      <c r="F34" s="137"/>
      <c r="G34" s="262" t="s">
        <v>105</v>
      </c>
      <c r="H34" s="138">
        <v>4</v>
      </c>
      <c r="I34" s="272" t="s">
        <v>34</v>
      </c>
      <c r="J34" s="138" t="e">
        <f>'Run 2'!#REF!</f>
        <v>#REF!</v>
      </c>
      <c r="K34" s="234" t="e">
        <f>POWER(10,#REF!*J34+#REF!)</f>
        <v>#REF!</v>
      </c>
      <c r="L34" s="140" t="e">
        <f>IF(J34&lt;=#REF!,"1","0")</f>
        <v>#REF!</v>
      </c>
      <c r="M34" s="267" t="e">
        <f>IF($J34&lt;='Cut-off 15 copies'!$AD$113,"1","0")</f>
        <v>#REF!</v>
      </c>
      <c r="N34" s="137"/>
      <c r="O34" s="262" t="s">
        <v>107</v>
      </c>
      <c r="P34" s="232">
        <v>6</v>
      </c>
      <c r="Q34" s="283" t="e">
        <f>'Run 4'!#REF!</f>
        <v>#REF!</v>
      </c>
      <c r="R34" s="138" t="e">
        <f>'Run 4'!#REF!</f>
        <v>#REF!</v>
      </c>
      <c r="S34" s="266" t="e">
        <f>POWER(10,#REF!*R34+#REF!)</f>
        <v>#REF!</v>
      </c>
      <c r="T34" s="140" t="e">
        <f>IF(R34&lt;=#REF!,"1","0")</f>
        <v>#REF!</v>
      </c>
      <c r="U34" s="267" t="e">
        <f>IF(S34&lt;='Cut-off 15 copies'!$AD$113,"1","0")</f>
        <v>#REF!</v>
      </c>
      <c r="V34" s="137"/>
      <c r="W34" s="262" t="s">
        <v>107</v>
      </c>
      <c r="X34" s="232">
        <v>7</v>
      </c>
      <c r="Y34" s="291" t="e">
        <f>'Run 4'!#REF!</f>
        <v>#REF!</v>
      </c>
      <c r="Z34" s="138" t="e">
        <f>'Run 4'!#REF!</f>
        <v>#REF!</v>
      </c>
      <c r="AA34" s="266" t="e">
        <f>POWER(10,#REF!*Z34+#REF!)</f>
        <v>#REF!</v>
      </c>
      <c r="AB34" s="140" t="e">
        <f>IF(Z34&lt;=#REF!,"1","0")</f>
        <v>#REF!</v>
      </c>
      <c r="AC34" s="267" t="e">
        <f>IF(AA34&lt;='Cut-off 15 copies'!$AD$113,"1","0")</f>
        <v>#REF!</v>
      </c>
      <c r="AD34" s="137"/>
      <c r="AE34" s="262" t="s">
        <v>107</v>
      </c>
      <c r="AF34" s="232">
        <v>10</v>
      </c>
      <c r="AG34" s="301" t="e">
        <f>'Run 4'!#REF!</f>
        <v>#REF!</v>
      </c>
      <c r="AH34" s="138" t="e">
        <f>'Run 4'!#REF!</f>
        <v>#REF!</v>
      </c>
      <c r="AI34" s="266" t="e">
        <f>POWER(10,#REF!*AH34+#REF!)</f>
        <v>#REF!</v>
      </c>
      <c r="AJ34" s="140" t="e">
        <f>IF(AH34&lt;=#REF!,"1","0")</f>
        <v>#REF!</v>
      </c>
      <c r="AK34" s="267" t="e">
        <f>IF(AI34&lt;='Cut-off 15 copies'!$AD$113,"1","0")</f>
        <v>#REF!</v>
      </c>
    </row>
    <row r="35" spans="1:37" ht="15" thickBot="1" x14ac:dyDescent="0.35">
      <c r="A35" s="145" t="s">
        <v>106</v>
      </c>
      <c r="B35" s="251" t="s">
        <v>19</v>
      </c>
      <c r="C35" s="254">
        <v>0</v>
      </c>
      <c r="D35" s="256" t="e">
        <f>'Run 3'!#REF!</f>
        <v>#REF!</v>
      </c>
      <c r="E35" s="255" t="e">
        <f>POWER(10,#REF!*D35+#REF!)</f>
        <v>#REF!</v>
      </c>
      <c r="F35" s="137"/>
      <c r="G35" s="262" t="s">
        <v>105</v>
      </c>
      <c r="H35" s="138">
        <v>4</v>
      </c>
      <c r="I35" s="272" t="s">
        <v>87</v>
      </c>
      <c r="J35" s="138" t="e">
        <f>'Run 2'!#REF!</f>
        <v>#REF!</v>
      </c>
      <c r="K35" s="234" t="e">
        <f>POWER(10,#REF!*J35+#REF!)</f>
        <v>#REF!</v>
      </c>
      <c r="L35" s="140" t="e">
        <f>IF(J35&lt;=#REF!,"1","0")</f>
        <v>#REF!</v>
      </c>
      <c r="M35" s="267" t="e">
        <f>IF($J35&lt;='Cut-off 15 copies'!$AD$113,"1","0")</f>
        <v>#REF!</v>
      </c>
      <c r="N35" s="137"/>
      <c r="O35" s="262" t="s">
        <v>107</v>
      </c>
      <c r="P35" s="232">
        <v>6</v>
      </c>
      <c r="Q35" s="283" t="e">
        <f>'Run 4'!#REF!</f>
        <v>#REF!</v>
      </c>
      <c r="R35" s="138" t="e">
        <f>'Run 4'!#REF!</f>
        <v>#REF!</v>
      </c>
      <c r="S35" s="266" t="e">
        <f>POWER(10,#REF!*R35+#REF!)</f>
        <v>#REF!</v>
      </c>
      <c r="T35" s="140" t="e">
        <f>IF(R35&lt;=#REF!,"1","0")</f>
        <v>#REF!</v>
      </c>
      <c r="U35" s="267" t="e">
        <f>IF(S35&lt;='Cut-off 15 copies'!$AD$113,"1","0")</f>
        <v>#REF!</v>
      </c>
      <c r="V35" s="137"/>
      <c r="W35" s="262" t="s">
        <v>107</v>
      </c>
      <c r="X35" s="232">
        <v>7</v>
      </c>
      <c r="Y35" s="291" t="e">
        <f>'Run 4'!#REF!</f>
        <v>#REF!</v>
      </c>
      <c r="Z35" s="138" t="e">
        <f>'Run 4'!#REF!</f>
        <v>#REF!</v>
      </c>
      <c r="AA35" s="266" t="e">
        <f>POWER(10,#REF!*Z35+#REF!)</f>
        <v>#REF!</v>
      </c>
      <c r="AB35" s="140" t="e">
        <f>IF(Z35&lt;=#REF!,"1","0")</f>
        <v>#REF!</v>
      </c>
      <c r="AC35" s="267" t="e">
        <f>IF(AA35&lt;='Cut-off 15 copies'!$AD$113,"1","0")</f>
        <v>#REF!</v>
      </c>
      <c r="AD35" s="137"/>
      <c r="AE35" s="262" t="s">
        <v>107</v>
      </c>
      <c r="AF35" s="232">
        <v>10</v>
      </c>
      <c r="AG35" s="301" t="e">
        <f>'Run 4'!#REF!</f>
        <v>#REF!</v>
      </c>
      <c r="AH35" s="138" t="e">
        <f>'Run 4'!#REF!</f>
        <v>#REF!</v>
      </c>
      <c r="AI35" s="266" t="e">
        <f>POWER(10,#REF!*AH35+#REF!)</f>
        <v>#REF!</v>
      </c>
      <c r="AJ35" s="140" t="e">
        <f>IF(AH35&lt;=#REF!,"1","0")</f>
        <v>#REF!</v>
      </c>
      <c r="AK35" s="267" t="e">
        <f>IF(AI35&lt;='Cut-off 15 copies'!$AD$113,"1","0")</f>
        <v>#REF!</v>
      </c>
    </row>
    <row r="36" spans="1:37" ht="15" thickBot="1" x14ac:dyDescent="0.35">
      <c r="A36" s="244"/>
      <c r="B36" s="245"/>
      <c r="C36" s="245"/>
      <c r="D36" s="245"/>
      <c r="E36" s="246"/>
      <c r="F36" s="137"/>
      <c r="G36" s="262" t="s">
        <v>105</v>
      </c>
      <c r="H36" s="138">
        <v>4</v>
      </c>
      <c r="I36" s="272" t="s">
        <v>88</v>
      </c>
      <c r="J36" s="138" t="e">
        <f>'Run 2'!#REF!</f>
        <v>#REF!</v>
      </c>
      <c r="K36" s="234" t="e">
        <f>POWER(10,#REF!*J36+#REF!)</f>
        <v>#REF!</v>
      </c>
      <c r="L36" s="140" t="e">
        <f>IF(J36&lt;=#REF!,"1","0")</f>
        <v>#REF!</v>
      </c>
      <c r="M36" s="267" t="e">
        <f>IF($J36&lt;='Cut-off 15 copies'!$AD$113,"1","0")</f>
        <v>#REF!</v>
      </c>
      <c r="N36" s="137"/>
      <c r="O36" s="262" t="s">
        <v>107</v>
      </c>
      <c r="P36" s="232">
        <v>6</v>
      </c>
      <c r="Q36" s="283" t="e">
        <f>'Run 4'!#REF!</f>
        <v>#REF!</v>
      </c>
      <c r="R36" s="138" t="e">
        <f>'Run 4'!#REF!</f>
        <v>#REF!</v>
      </c>
      <c r="S36" s="266" t="e">
        <f>POWER(10,#REF!*R36+#REF!)</f>
        <v>#REF!</v>
      </c>
      <c r="T36" s="140" t="e">
        <f>IF(R36&lt;=#REF!,"1","0")</f>
        <v>#REF!</v>
      </c>
      <c r="U36" s="267" t="e">
        <f>IF(S36&lt;='Cut-off 15 copies'!$AD$113,"1","0")</f>
        <v>#REF!</v>
      </c>
      <c r="V36" s="137"/>
      <c r="W36" s="262" t="s">
        <v>107</v>
      </c>
      <c r="X36" s="232">
        <v>7</v>
      </c>
      <c r="Y36" s="291" t="e">
        <f>'Run 4'!#REF!</f>
        <v>#REF!</v>
      </c>
      <c r="Z36" s="138" t="e">
        <f>'Run 4'!#REF!</f>
        <v>#REF!</v>
      </c>
      <c r="AA36" s="266" t="e">
        <f>POWER(10,#REF!*Z36+#REF!)</f>
        <v>#REF!</v>
      </c>
      <c r="AB36" s="140" t="e">
        <f>IF(Z36&lt;=#REF!,"1","0")</f>
        <v>#REF!</v>
      </c>
      <c r="AC36" s="267" t="e">
        <f>IF(AA36&lt;='Cut-off 15 copies'!$AD$113,"1","0")</f>
        <v>#REF!</v>
      </c>
      <c r="AD36" s="137"/>
      <c r="AE36" s="262" t="s">
        <v>107</v>
      </c>
      <c r="AF36" s="232">
        <v>10</v>
      </c>
      <c r="AG36" s="301" t="e">
        <f>'Run 4'!#REF!</f>
        <v>#REF!</v>
      </c>
      <c r="AH36" s="138" t="e">
        <f>'Run 4'!#REF!</f>
        <v>#REF!</v>
      </c>
      <c r="AI36" s="266" t="e">
        <f>POWER(10,#REF!*AH36+#REF!)</f>
        <v>#REF!</v>
      </c>
      <c r="AJ36" s="140" t="e">
        <f>IF(AH36&lt;=#REF!,"1","0")</f>
        <v>#REF!</v>
      </c>
      <c r="AK36" s="267" t="e">
        <f>IF(AI36&lt;='Cut-off 15 copies'!$AD$113,"1","0")</f>
        <v>#REF!</v>
      </c>
    </row>
    <row r="37" spans="1:37" x14ac:dyDescent="0.3">
      <c r="A37" s="144" t="s">
        <v>107</v>
      </c>
      <c r="B37" s="249" t="s">
        <v>89</v>
      </c>
      <c r="C37" s="254">
        <v>0</v>
      </c>
      <c r="D37" s="256" t="e">
        <f>'Run 4'!#REF!</f>
        <v>#REF!</v>
      </c>
      <c r="E37" s="255" t="e">
        <f>POWER(10,#REF!*D37+#REF!)</f>
        <v>#REF!</v>
      </c>
      <c r="F37" s="137"/>
      <c r="G37" s="262" t="s">
        <v>105</v>
      </c>
      <c r="H37" s="138">
        <v>4</v>
      </c>
      <c r="I37" s="272" t="s">
        <v>40</v>
      </c>
      <c r="J37" s="138" t="e">
        <f>'Run 2'!#REF!</f>
        <v>#REF!</v>
      </c>
      <c r="K37" s="234" t="e">
        <f>POWER(10,#REF!*J37+#REF!)</f>
        <v>#REF!</v>
      </c>
      <c r="L37" s="140" t="e">
        <f>IF(J37&lt;=#REF!,"1","0")</f>
        <v>#REF!</v>
      </c>
      <c r="M37" s="267" t="e">
        <f>IF($J37&lt;='Cut-off 15 copies'!$AD$113,"1","0")</f>
        <v>#REF!</v>
      </c>
      <c r="N37" s="137"/>
      <c r="O37" s="262" t="s">
        <v>107</v>
      </c>
      <c r="P37" s="232">
        <v>6</v>
      </c>
      <c r="Q37" s="283" t="e">
        <f>'Run 4'!#REF!</f>
        <v>#REF!</v>
      </c>
      <c r="R37" s="138" t="e">
        <f>'Run 4'!#REF!</f>
        <v>#REF!</v>
      </c>
      <c r="S37" s="266" t="e">
        <f>POWER(10,#REF!*R37+#REF!)</f>
        <v>#REF!</v>
      </c>
      <c r="T37" s="140" t="e">
        <f>IF(R37&lt;=#REF!,"1","0")</f>
        <v>#REF!</v>
      </c>
      <c r="U37" s="267" t="e">
        <f>IF(S37&lt;='Cut-off 15 copies'!$AD$113,"1","0")</f>
        <v>#REF!</v>
      </c>
      <c r="V37" s="137"/>
      <c r="W37" s="262" t="s">
        <v>107</v>
      </c>
      <c r="X37" s="232">
        <v>7</v>
      </c>
      <c r="Y37" s="295" t="e">
        <f>'Run 4'!#REF!</f>
        <v>#REF!</v>
      </c>
      <c r="Z37" s="138" t="e">
        <f>'Run 4'!#REF!</f>
        <v>#REF!</v>
      </c>
      <c r="AA37" s="266" t="e">
        <f>POWER(10,#REF!*Z37+#REF!)</f>
        <v>#REF!</v>
      </c>
      <c r="AB37" s="140" t="e">
        <f>IF(Z37&lt;=#REF!,"1","0")</f>
        <v>#REF!</v>
      </c>
      <c r="AC37" s="267" t="e">
        <f>IF(AA37&lt;='Cut-off 15 copies'!$AD$113,"1","0")</f>
        <v>#REF!</v>
      </c>
      <c r="AD37" s="137"/>
      <c r="AE37" s="262" t="s">
        <v>107</v>
      </c>
      <c r="AF37" s="232">
        <v>10</v>
      </c>
      <c r="AG37" s="301" t="e">
        <f>'Run 4'!#REF!</f>
        <v>#REF!</v>
      </c>
      <c r="AH37" s="138" t="e">
        <f>'Run 4'!#REF!</f>
        <v>#REF!</v>
      </c>
      <c r="AI37" s="266" t="e">
        <f>POWER(10,#REF!*AH37+#REF!)</f>
        <v>#REF!</v>
      </c>
      <c r="AJ37" s="140" t="e">
        <f>IF(AH37&lt;=#REF!,"1","0")</f>
        <v>#REF!</v>
      </c>
      <c r="AK37" s="267" t="e">
        <f>IF(AI37&lt;='Cut-off 15 copies'!$AD$113,"1","0")</f>
        <v>#REF!</v>
      </c>
    </row>
    <row r="38" spans="1:37" x14ac:dyDescent="0.3">
      <c r="A38" s="145" t="s">
        <v>107</v>
      </c>
      <c r="B38" s="250" t="s">
        <v>90</v>
      </c>
      <c r="C38" s="254">
        <v>0</v>
      </c>
      <c r="D38" s="256" t="e">
        <f>'Run 4'!#REF!</f>
        <v>#REF!</v>
      </c>
      <c r="E38" s="255" t="e">
        <f>POWER(10,#REF!*D38+#REF!)</f>
        <v>#REF!</v>
      </c>
      <c r="F38" s="137"/>
      <c r="G38" s="262" t="s">
        <v>105</v>
      </c>
      <c r="H38" s="138">
        <v>4</v>
      </c>
      <c r="I38" s="272" t="s">
        <v>96</v>
      </c>
      <c r="J38" s="138" t="e">
        <f>'Run 2'!#REF!</f>
        <v>#REF!</v>
      </c>
      <c r="K38" s="234" t="e">
        <f>POWER(10,#REF!*J38+#REF!)</f>
        <v>#REF!</v>
      </c>
      <c r="L38" s="140" t="e">
        <f>IF(J38&lt;=#REF!,"1","0")</f>
        <v>#REF!</v>
      </c>
      <c r="M38" s="267" t="e">
        <f>IF($J38&lt;='Cut-off 15 copies'!$AD$113,"1","0")</f>
        <v>#REF!</v>
      </c>
      <c r="N38" s="137"/>
      <c r="O38" s="262" t="s">
        <v>107</v>
      </c>
      <c r="P38" s="232">
        <v>6</v>
      </c>
      <c r="Q38" s="283" t="e">
        <f>'Run 4'!#REF!</f>
        <v>#REF!</v>
      </c>
      <c r="R38" s="138" t="e">
        <f>'Run 4'!#REF!</f>
        <v>#REF!</v>
      </c>
      <c r="S38" s="266" t="e">
        <f>POWER(10,#REF!*R38+#REF!)</f>
        <v>#REF!</v>
      </c>
      <c r="T38" s="140" t="e">
        <f>IF(R38&lt;=#REF!,"1","0")</f>
        <v>#REF!</v>
      </c>
      <c r="U38" s="267" t="e">
        <f>IF(S38&lt;='Cut-off 15 copies'!$AD$113,"1","0")</f>
        <v>#REF!</v>
      </c>
      <c r="V38" s="137"/>
      <c r="W38" s="262" t="s">
        <v>107</v>
      </c>
      <c r="X38" s="232">
        <v>7</v>
      </c>
      <c r="Y38" s="291" t="e">
        <f>'Run 4'!#REF!</f>
        <v>#REF!</v>
      </c>
      <c r="Z38" s="138" t="e">
        <f>'Run 4'!#REF!</f>
        <v>#REF!</v>
      </c>
      <c r="AA38" s="266" t="e">
        <f>POWER(10,#REF!*Z38+#REF!)</f>
        <v>#REF!</v>
      </c>
      <c r="AB38" s="140" t="e">
        <f>IF(Z38&lt;=#REF!,"1","0")</f>
        <v>#REF!</v>
      </c>
      <c r="AC38" s="267" t="e">
        <f>IF(AA38&lt;='Cut-off 15 copies'!$AD$113,"1","0")</f>
        <v>#REF!</v>
      </c>
      <c r="AD38" s="137"/>
      <c r="AE38" s="262" t="s">
        <v>107</v>
      </c>
      <c r="AF38" s="232">
        <v>10</v>
      </c>
      <c r="AG38" s="301" t="e">
        <f>'Run 4'!#REF!</f>
        <v>#REF!</v>
      </c>
      <c r="AH38" s="138" t="e">
        <f>'Run 4'!#REF!</f>
        <v>#REF!</v>
      </c>
      <c r="AI38" s="266" t="e">
        <f>POWER(10,#REF!*AH38+#REF!)</f>
        <v>#REF!</v>
      </c>
      <c r="AJ38" s="140" t="e">
        <f>IF(AH38&lt;=#REF!,"1","0")</f>
        <v>#REF!</v>
      </c>
      <c r="AK38" s="267" t="e">
        <f>IF(AI38&lt;='Cut-off 15 copies'!$AD$113,"1","0")</f>
        <v>#REF!</v>
      </c>
    </row>
    <row r="39" spans="1:37" x14ac:dyDescent="0.3">
      <c r="A39" s="145" t="s">
        <v>107</v>
      </c>
      <c r="B39" s="250" t="s">
        <v>98</v>
      </c>
      <c r="C39" s="254">
        <v>0</v>
      </c>
      <c r="D39" s="256" t="e">
        <f>'Run 4'!#REF!</f>
        <v>#REF!</v>
      </c>
      <c r="E39" s="255" t="e">
        <f>POWER(10,#REF!*D39+#REF!)</f>
        <v>#REF!</v>
      </c>
      <c r="F39" s="137"/>
      <c r="G39" s="262" t="s">
        <v>105</v>
      </c>
      <c r="H39" s="138">
        <v>4</v>
      </c>
      <c r="I39" s="272" t="s">
        <v>97</v>
      </c>
      <c r="J39" s="138" t="e">
        <f>'Run 2'!#REF!</f>
        <v>#REF!</v>
      </c>
      <c r="K39" s="234" t="e">
        <f>POWER(10,#REF!*J39+#REF!)</f>
        <v>#REF!</v>
      </c>
      <c r="L39" s="140" t="e">
        <f>IF(J39&lt;=#REF!,"1","0")</f>
        <v>#REF!</v>
      </c>
      <c r="M39" s="267" t="e">
        <f>IF($J39&lt;='Cut-off 15 copies'!$AD$113,"1","0")</f>
        <v>#REF!</v>
      </c>
      <c r="N39" s="137"/>
      <c r="O39" s="262" t="s">
        <v>107</v>
      </c>
      <c r="P39" s="232">
        <v>6</v>
      </c>
      <c r="Q39" s="283" t="e">
        <f>'Run 4'!#REF!</f>
        <v>#REF!</v>
      </c>
      <c r="R39" s="138" t="e">
        <f>'Run 4'!#REF!</f>
        <v>#REF!</v>
      </c>
      <c r="S39" s="266" t="e">
        <f>POWER(10,#REF!*R39+#REF!)</f>
        <v>#REF!</v>
      </c>
      <c r="T39" s="140" t="e">
        <f>IF(R39&lt;=#REF!,"1","0")</f>
        <v>#REF!</v>
      </c>
      <c r="U39" s="267" t="e">
        <f>IF(S39&lt;='Cut-off 15 copies'!$AD$113,"1","0")</f>
        <v>#REF!</v>
      </c>
      <c r="V39" s="137"/>
      <c r="W39" s="262" t="s">
        <v>107</v>
      </c>
      <c r="X39" s="232">
        <v>7</v>
      </c>
      <c r="Y39" s="291" t="e">
        <f>'Run 4'!#REF!</f>
        <v>#REF!</v>
      </c>
      <c r="Z39" s="138" t="e">
        <f>'Run 4'!#REF!</f>
        <v>#REF!</v>
      </c>
      <c r="AA39" s="266" t="e">
        <f>POWER(10,#REF!*Z39+#REF!)</f>
        <v>#REF!</v>
      </c>
      <c r="AB39" s="140" t="e">
        <f>IF(Z39&lt;=#REF!,"1","0")</f>
        <v>#REF!</v>
      </c>
      <c r="AC39" s="267" t="e">
        <f>IF(AA39&lt;='Cut-off 15 copies'!$AD$113,"1","0")</f>
        <v>#REF!</v>
      </c>
      <c r="AD39" s="137"/>
      <c r="AE39" s="262" t="s">
        <v>107</v>
      </c>
      <c r="AF39" s="232">
        <v>10</v>
      </c>
      <c r="AG39" s="301" t="e">
        <f>'Run 4'!#REF!</f>
        <v>#REF!</v>
      </c>
      <c r="AH39" s="138" t="e">
        <f>'Run 4'!#REF!</f>
        <v>#REF!</v>
      </c>
      <c r="AI39" s="266" t="e">
        <f>POWER(10,#REF!*AH39+#REF!)</f>
        <v>#REF!</v>
      </c>
      <c r="AJ39" s="140" t="e">
        <f>IF(AH39&lt;=#REF!,"1","0")</f>
        <v>#REF!</v>
      </c>
      <c r="AK39" s="267" t="e">
        <f>IF(AI39&lt;='Cut-off 15 copies'!$AD$113,"1","0")</f>
        <v>#REF!</v>
      </c>
    </row>
    <row r="40" spans="1:37" x14ac:dyDescent="0.3">
      <c r="A40" s="145" t="s">
        <v>107</v>
      </c>
      <c r="B40" s="248" t="s">
        <v>99</v>
      </c>
      <c r="C40" s="254">
        <v>0</v>
      </c>
      <c r="D40" s="256" t="e">
        <f>'Run 4'!#REF!</f>
        <v>#REF!</v>
      </c>
      <c r="E40" s="255" t="e">
        <f>POWER(10,#REF!*D40+#REF!)</f>
        <v>#REF!</v>
      </c>
      <c r="F40" s="137"/>
      <c r="G40" s="262" t="s">
        <v>105</v>
      </c>
      <c r="H40" s="138">
        <v>4</v>
      </c>
      <c r="I40" s="272" t="s">
        <v>14</v>
      </c>
      <c r="J40" s="138" t="e">
        <f>'Run 2'!#REF!</f>
        <v>#REF!</v>
      </c>
      <c r="K40" s="234" t="e">
        <f>POWER(10,#REF!*J40+#REF!)</f>
        <v>#REF!</v>
      </c>
      <c r="L40" s="140" t="e">
        <f>IF(J40&lt;=#REF!,"1","0")</f>
        <v>#REF!</v>
      </c>
      <c r="M40" s="267" t="e">
        <f>IF($J40&lt;='Cut-off 15 copies'!$AD$113,"1","0")</f>
        <v>#REF!</v>
      </c>
      <c r="N40" s="137"/>
      <c r="O40" s="262" t="s">
        <v>107</v>
      </c>
      <c r="P40" s="232">
        <v>6</v>
      </c>
      <c r="Q40" s="283" t="e">
        <f>'Run 4'!#REF!</f>
        <v>#REF!</v>
      </c>
      <c r="R40" s="138" t="e">
        <f>'Run 4'!#REF!</f>
        <v>#REF!</v>
      </c>
      <c r="S40" s="266" t="e">
        <f>POWER(10,#REF!*R40+#REF!)</f>
        <v>#REF!</v>
      </c>
      <c r="T40" s="140" t="e">
        <f>IF(R40&lt;=#REF!,"1","0")</f>
        <v>#REF!</v>
      </c>
      <c r="U40" s="267" t="e">
        <f>IF(S40&lt;='Cut-off 15 copies'!$AD$113,"1","0")</f>
        <v>#REF!</v>
      </c>
      <c r="V40" s="137"/>
      <c r="W40" s="262" t="s">
        <v>107</v>
      </c>
      <c r="X40" s="232">
        <v>7</v>
      </c>
      <c r="Y40" s="291" t="e">
        <f>'Run 4'!#REF!</f>
        <v>#REF!</v>
      </c>
      <c r="Z40" s="138" t="e">
        <f>'Run 4'!#REF!</f>
        <v>#REF!</v>
      </c>
      <c r="AA40" s="266" t="e">
        <f>POWER(10,#REF!*Z40+#REF!)</f>
        <v>#REF!</v>
      </c>
      <c r="AB40" s="140" t="e">
        <f>IF(Z40&lt;=#REF!,"1","0")</f>
        <v>#REF!</v>
      </c>
      <c r="AC40" s="267" t="e">
        <f>IF(AA40&lt;='Cut-off 15 copies'!$AD$113,"1","0")</f>
        <v>#REF!</v>
      </c>
      <c r="AD40" s="137"/>
      <c r="AE40" s="262" t="s">
        <v>107</v>
      </c>
      <c r="AF40" s="232">
        <v>10</v>
      </c>
      <c r="AG40" s="301" t="e">
        <f>'Run 4'!#REF!</f>
        <v>#REF!</v>
      </c>
      <c r="AH40" s="138" t="e">
        <f>'Run 4'!#REF!</f>
        <v>#REF!</v>
      </c>
      <c r="AI40" s="266" t="e">
        <f>POWER(10,#REF!*AH40+#REF!)</f>
        <v>#REF!</v>
      </c>
      <c r="AJ40" s="140" t="e">
        <f>IF(AH40&lt;=#REF!,"1","0")</f>
        <v>#REF!</v>
      </c>
      <c r="AK40" s="267" t="e">
        <f>IF(AI40&lt;='Cut-off 15 copies'!$AD$113,"1","0")</f>
        <v>#REF!</v>
      </c>
    </row>
    <row r="41" spans="1:37" x14ac:dyDescent="0.3">
      <c r="A41" s="145" t="s">
        <v>107</v>
      </c>
      <c r="B41" s="250" t="s">
        <v>26</v>
      </c>
      <c r="C41" s="254">
        <v>0</v>
      </c>
      <c r="D41" s="256" t="e">
        <f>'Run 4'!#REF!</f>
        <v>#REF!</v>
      </c>
      <c r="E41" s="255" t="e">
        <f>POWER(10,#REF!*D41+#REF!)</f>
        <v>#REF!</v>
      </c>
      <c r="F41" s="137"/>
      <c r="G41" s="262" t="s">
        <v>105</v>
      </c>
      <c r="H41" s="138">
        <v>4</v>
      </c>
      <c r="I41" s="272" t="s">
        <v>20</v>
      </c>
      <c r="J41" s="138" t="e">
        <f>'Run 2'!#REF!</f>
        <v>#REF!</v>
      </c>
      <c r="K41" s="234" t="e">
        <f>POWER(10,#REF!*J41+#REF!)</f>
        <v>#REF!</v>
      </c>
      <c r="L41" s="140" t="e">
        <f>IF(J41&lt;=#REF!,"1","0")</f>
        <v>#REF!</v>
      </c>
      <c r="M41" s="267" t="e">
        <f>IF($J41&lt;='Cut-off 15 copies'!$AD$113,"1","0")</f>
        <v>#REF!</v>
      </c>
      <c r="N41" s="137"/>
      <c r="O41" s="262" t="s">
        <v>107</v>
      </c>
      <c r="P41" s="232">
        <v>6</v>
      </c>
      <c r="Q41" s="283" t="e">
        <f>'Run 4'!#REF!</f>
        <v>#REF!</v>
      </c>
      <c r="R41" s="138" t="e">
        <f>'Run 4'!#REF!</f>
        <v>#REF!</v>
      </c>
      <c r="S41" s="266" t="e">
        <f>POWER(10,#REF!*R41+#REF!)</f>
        <v>#REF!</v>
      </c>
      <c r="T41" s="140" t="e">
        <f>IF(R41&lt;=#REF!,"1","0")</f>
        <v>#REF!</v>
      </c>
      <c r="U41" s="267" t="e">
        <f>IF(S41&lt;='Cut-off 15 copies'!$AD$113,"1","0")</f>
        <v>#REF!</v>
      </c>
      <c r="V41" s="137"/>
      <c r="W41" s="262" t="s">
        <v>107</v>
      </c>
      <c r="X41" s="232">
        <v>7</v>
      </c>
      <c r="Y41" s="291" t="e">
        <f>'Run 4'!#REF!</f>
        <v>#REF!</v>
      </c>
      <c r="Z41" s="138" t="e">
        <f>'Run 4'!#REF!</f>
        <v>#REF!</v>
      </c>
      <c r="AA41" s="266" t="e">
        <f>POWER(10,#REF!*Z41+#REF!)</f>
        <v>#REF!</v>
      </c>
      <c r="AB41" s="140" t="e">
        <f>IF(Z41&lt;=#REF!,"1","0")</f>
        <v>#REF!</v>
      </c>
      <c r="AC41" s="267" t="e">
        <f>IF(AA41&lt;='Cut-off 15 copies'!$AD$113,"1","0")</f>
        <v>#REF!</v>
      </c>
      <c r="AD41" s="137"/>
      <c r="AE41" s="262" t="s">
        <v>107</v>
      </c>
      <c r="AF41" s="232">
        <v>10</v>
      </c>
      <c r="AG41" s="301" t="e">
        <f>'Run 4'!#REF!</f>
        <v>#REF!</v>
      </c>
      <c r="AH41" s="138" t="e">
        <f>'Run 4'!#REF!</f>
        <v>#REF!</v>
      </c>
      <c r="AI41" s="266" t="e">
        <f>POWER(10,#REF!*AH41+#REF!)</f>
        <v>#REF!</v>
      </c>
      <c r="AJ41" s="140" t="e">
        <f>IF(AH41&lt;=#REF!,"1","0")</f>
        <v>#REF!</v>
      </c>
      <c r="AK41" s="267" t="e">
        <f>IF(AI41&lt;='Cut-off 15 copies'!$AD$113,"1","0")</f>
        <v>#REF!</v>
      </c>
    </row>
    <row r="42" spans="1:37" x14ac:dyDescent="0.3">
      <c r="A42" s="145" t="s">
        <v>107</v>
      </c>
      <c r="B42" s="250" t="s">
        <v>32</v>
      </c>
      <c r="C42" s="254">
        <v>0</v>
      </c>
      <c r="D42" s="256" t="e">
        <f>'Run 4'!#REF!</f>
        <v>#REF!</v>
      </c>
      <c r="E42" s="255" t="e">
        <f>POWER(10,#REF!*D42+#REF!)</f>
        <v>#REF!</v>
      </c>
      <c r="F42" s="137"/>
      <c r="G42" s="262" t="s">
        <v>105</v>
      </c>
      <c r="H42" s="138">
        <v>4</v>
      </c>
      <c r="I42" s="272" t="s">
        <v>13</v>
      </c>
      <c r="J42" s="138" t="e">
        <f>'Run 2'!#REF!</f>
        <v>#REF!</v>
      </c>
      <c r="K42" s="234" t="e">
        <f>POWER(10,#REF!*J42+#REF!)</f>
        <v>#REF!</v>
      </c>
      <c r="L42" s="140" t="e">
        <f>IF(J42&lt;=#REF!,"1","0")</f>
        <v>#REF!</v>
      </c>
      <c r="M42" s="267" t="e">
        <f>IF($J42&lt;='Cut-off 15 copies'!$AD$113,"1","0")</f>
        <v>#REF!</v>
      </c>
      <c r="N42" s="137"/>
      <c r="O42" s="262" t="s">
        <v>107</v>
      </c>
      <c r="P42" s="232">
        <v>6</v>
      </c>
      <c r="Q42" s="283" t="e">
        <f>'Run 4'!#REF!</f>
        <v>#REF!</v>
      </c>
      <c r="R42" s="138" t="e">
        <f>'Run 4'!#REF!</f>
        <v>#REF!</v>
      </c>
      <c r="S42" s="266" t="e">
        <f>POWER(10,#REF!*R42+#REF!)</f>
        <v>#REF!</v>
      </c>
      <c r="T42" s="140" t="e">
        <f>IF(R42&lt;=#REF!,"1","0")</f>
        <v>#REF!</v>
      </c>
      <c r="U42" s="267" t="e">
        <f>IF(S42&lt;='Cut-off 15 copies'!$AD$113,"1","0")</f>
        <v>#REF!</v>
      </c>
      <c r="V42" s="137"/>
      <c r="W42" s="262" t="s">
        <v>107</v>
      </c>
      <c r="X42" s="232">
        <v>7</v>
      </c>
      <c r="Y42" s="291" t="e">
        <f>'Run 4'!#REF!</f>
        <v>#REF!</v>
      </c>
      <c r="Z42" s="138" t="e">
        <f>'Run 4'!#REF!</f>
        <v>#REF!</v>
      </c>
      <c r="AA42" s="266" t="e">
        <f>POWER(10,#REF!*Z42+#REF!)</f>
        <v>#REF!</v>
      </c>
      <c r="AB42" s="140" t="e">
        <f>IF(Z42&lt;=#REF!,"1","0")</f>
        <v>#REF!</v>
      </c>
      <c r="AC42" s="267" t="e">
        <f>IF(AA42&lt;='Cut-off 15 copies'!$AD$113,"1","0")</f>
        <v>#REF!</v>
      </c>
      <c r="AD42" s="137"/>
      <c r="AE42" s="262" t="s">
        <v>107</v>
      </c>
      <c r="AF42" s="232">
        <v>10</v>
      </c>
      <c r="AG42" s="301" t="e">
        <f>'Run 4'!#REF!</f>
        <v>#REF!</v>
      </c>
      <c r="AH42" s="138" t="e">
        <f>'Run 4'!#REF!</f>
        <v>#REF!</v>
      </c>
      <c r="AI42" s="266" t="e">
        <f>POWER(10,#REF!*AH42+#REF!)</f>
        <v>#REF!</v>
      </c>
      <c r="AJ42" s="140" t="e">
        <f>IF(AH42&lt;=#REF!,"1","0")</f>
        <v>#REF!</v>
      </c>
      <c r="AK42" s="267" t="e">
        <f>IF(AI42&lt;='Cut-off 15 copies'!$AD$113,"1","0")</f>
        <v>#REF!</v>
      </c>
    </row>
    <row r="43" spans="1:37" ht="15" thickBot="1" x14ac:dyDescent="0.35">
      <c r="A43" s="145" t="s">
        <v>107</v>
      </c>
      <c r="B43" s="250" t="s">
        <v>38</v>
      </c>
      <c r="C43" s="254">
        <v>0</v>
      </c>
      <c r="D43" s="256" t="e">
        <f>'Run 4'!#REF!</f>
        <v>#REF!</v>
      </c>
      <c r="E43" s="255" t="e">
        <f>POWER(10,#REF!*D43+#REF!)</f>
        <v>#REF!</v>
      </c>
      <c r="F43" s="137"/>
      <c r="G43" s="263" t="s">
        <v>105</v>
      </c>
      <c r="H43" s="233">
        <v>4</v>
      </c>
      <c r="I43" s="273" t="s">
        <v>19</v>
      </c>
      <c r="J43" s="142" t="e">
        <f>'Run 2'!#REF!</f>
        <v>#REF!</v>
      </c>
      <c r="K43" s="269" t="e">
        <f>POWER(10,#REF!*J43+#REF!)</f>
        <v>#REF!</v>
      </c>
      <c r="L43" s="142" t="e">
        <f>IF(J43&lt;=#REF!,"1","0")</f>
        <v>#REF!</v>
      </c>
      <c r="M43" s="270" t="e">
        <f>IF($J43&lt;='Cut-off 15 copies'!$AD$113,"1","0")</f>
        <v>#REF!</v>
      </c>
      <c r="N43" s="137"/>
      <c r="O43" s="263" t="s">
        <v>107</v>
      </c>
      <c r="P43" s="233">
        <v>6</v>
      </c>
      <c r="Q43" s="286" t="e">
        <f>'Run 4'!#REF!</f>
        <v>#REF!</v>
      </c>
      <c r="R43" s="142" t="e">
        <f>'Run 4'!#REF!</f>
        <v>#REF!</v>
      </c>
      <c r="S43" s="269" t="e">
        <f>POWER(10,#REF!*R43+#REF!)</f>
        <v>#REF!</v>
      </c>
      <c r="T43" s="142" t="e">
        <f>IF(R43&lt;=#REF!,"1","0")</f>
        <v>#REF!</v>
      </c>
      <c r="U43" s="270" t="e">
        <f>IF(S43&lt;='Cut-off 15 copies'!$AD$113,"1","0")</f>
        <v>#REF!</v>
      </c>
      <c r="V43" s="137"/>
      <c r="W43" s="263" t="s">
        <v>107</v>
      </c>
      <c r="X43" s="233">
        <v>7</v>
      </c>
      <c r="Y43" s="292" t="e">
        <f>'Run 4'!#REF!</f>
        <v>#REF!</v>
      </c>
      <c r="Z43" s="142" t="e">
        <f>'Run 4'!#REF!</f>
        <v>#REF!</v>
      </c>
      <c r="AA43" s="269" t="e">
        <f>POWER(10,#REF!*Z43+#REF!)</f>
        <v>#REF!</v>
      </c>
      <c r="AB43" s="142" t="e">
        <f>IF(Z43&lt;=#REF!,"1","0")</f>
        <v>#REF!</v>
      </c>
      <c r="AC43" s="270" t="e">
        <f>IF(AA43&lt;='Cut-off 15 copies'!$AD$113,"1","0")</f>
        <v>#REF!</v>
      </c>
      <c r="AD43" s="137"/>
      <c r="AE43" s="263" t="s">
        <v>107</v>
      </c>
      <c r="AF43" s="233">
        <v>10</v>
      </c>
      <c r="AG43" s="302" t="e">
        <f>'Run 4'!#REF!</f>
        <v>#REF!</v>
      </c>
      <c r="AH43" s="142" t="e">
        <f>'Run 4'!#REF!</f>
        <v>#REF!</v>
      </c>
      <c r="AI43" s="269" t="e">
        <f>POWER(10,#REF!*AH43+#REF!)</f>
        <v>#REF!</v>
      </c>
      <c r="AJ43" s="142" t="e">
        <f>IF(AH43&lt;=#REF!,"1","0")</f>
        <v>#REF!</v>
      </c>
      <c r="AK43" s="270" t="e">
        <f>IF(AI43&lt;='Cut-off 15 copies'!$AD$113,"1","0")</f>
        <v>#REF!</v>
      </c>
    </row>
    <row r="44" spans="1:37" x14ac:dyDescent="0.3">
      <c r="A44" s="145" t="s">
        <v>107</v>
      </c>
      <c r="B44" s="250" t="s">
        <v>25</v>
      </c>
      <c r="C44" s="254">
        <v>0</v>
      </c>
      <c r="D44" s="256" t="e">
        <f>'Run 4'!#REF!</f>
        <v>#REF!</v>
      </c>
      <c r="E44" s="255" t="e">
        <f>POWER(10,#REF!*D44+#REF!)</f>
        <v>#REF!</v>
      </c>
      <c r="F44" s="137"/>
      <c r="G44" s="262" t="s">
        <v>106</v>
      </c>
      <c r="H44" s="231">
        <v>8</v>
      </c>
      <c r="I44" s="274" t="s">
        <v>94</v>
      </c>
      <c r="J44" s="141" t="e">
        <f>'Run 3'!#REF!</f>
        <v>#REF!</v>
      </c>
      <c r="K44" s="264" t="e">
        <f>POWER(10,#REF!*J44+#REF!)</f>
        <v>#REF!</v>
      </c>
      <c r="L44" s="141" t="e">
        <f>IF(J44&lt;=#REF!,"1","0")</f>
        <v>#REF!</v>
      </c>
      <c r="M44" s="265" t="e">
        <f>IF($J44&lt;='Cut-off 15 copies'!$AD$113,"1","0")</f>
        <v>#REF!</v>
      </c>
      <c r="N44" s="137"/>
      <c r="O44" s="137"/>
      <c r="P44" s="138"/>
      <c r="Q44" s="138"/>
      <c r="R44" s="138"/>
      <c r="S44" s="287" t="s">
        <v>215</v>
      </c>
      <c r="T44" s="138" t="e">
        <f>SUM(T4:T43)</f>
        <v>#REF!</v>
      </c>
      <c r="U44" s="138" t="e">
        <f>SUM(U4:U43)</f>
        <v>#REF!</v>
      </c>
      <c r="V44" s="137"/>
      <c r="W44" s="137"/>
      <c r="X44" s="138"/>
      <c r="Y44" s="138"/>
      <c r="Z44" s="138"/>
      <c r="AA44" s="287" t="s">
        <v>215</v>
      </c>
      <c r="AB44" s="138" t="e">
        <f>SUM(AB4:AB43)</f>
        <v>#REF!</v>
      </c>
      <c r="AC44" s="138" t="e">
        <f>SUM(AC4:AC43)</f>
        <v>#REF!</v>
      </c>
      <c r="AD44" s="137"/>
      <c r="AE44" s="137"/>
      <c r="AF44" s="138"/>
      <c r="AG44" s="138"/>
      <c r="AH44" s="138"/>
      <c r="AI44" s="287" t="s">
        <v>215</v>
      </c>
      <c r="AJ44" s="138" t="e">
        <f>SUM(AJ4:AJ43)</f>
        <v>#REF!</v>
      </c>
      <c r="AK44" s="138" t="e">
        <f>SUM(AK4:AK43)</f>
        <v>#REF!</v>
      </c>
    </row>
    <row r="45" spans="1:37" x14ac:dyDescent="0.3">
      <c r="A45" s="145" t="s">
        <v>107</v>
      </c>
      <c r="B45" s="250" t="s">
        <v>31</v>
      </c>
      <c r="C45" s="254">
        <v>0</v>
      </c>
      <c r="D45" s="256" t="e">
        <f>'Run 4'!#REF!</f>
        <v>#REF!</v>
      </c>
      <c r="E45" s="255" t="e">
        <f>POWER(10,#REF!*D45+#REF!)</f>
        <v>#REF!</v>
      </c>
      <c r="F45" s="137"/>
      <c r="G45" s="262" t="s">
        <v>106</v>
      </c>
      <c r="H45" s="232">
        <v>8</v>
      </c>
      <c r="I45" s="275" t="s">
        <v>95</v>
      </c>
      <c r="J45" s="140" t="e">
        <f>'Run 3'!#REF!</f>
        <v>#REF!</v>
      </c>
      <c r="K45" s="266" t="e">
        <f>POWER(10,#REF!*J45+#REF!)</f>
        <v>#REF!</v>
      </c>
      <c r="L45" s="140" t="e">
        <f>IF(J45&lt;=#REF!,"1","0")</f>
        <v>#REF!</v>
      </c>
      <c r="M45" s="267" t="e">
        <f>IF($J45&lt;='Cut-off 15 copies'!$AD$113,"1","0")</f>
        <v>#REF!</v>
      </c>
      <c r="N45" s="137"/>
      <c r="O45" s="137"/>
      <c r="P45" s="138"/>
      <c r="Q45" s="138"/>
      <c r="R45" s="138"/>
      <c r="S45" s="287" t="s">
        <v>217</v>
      </c>
      <c r="T45" s="138" t="e">
        <f>1-T44/40</f>
        <v>#REF!</v>
      </c>
      <c r="U45" s="138" t="e">
        <f>1-U44/40</f>
        <v>#REF!</v>
      </c>
      <c r="V45" s="137"/>
      <c r="W45" s="137"/>
      <c r="X45" s="138"/>
      <c r="Y45" s="138"/>
      <c r="Z45" s="138"/>
      <c r="AA45" s="287" t="s">
        <v>217</v>
      </c>
      <c r="AB45" s="138" t="e">
        <f>1-AB44/40</f>
        <v>#REF!</v>
      </c>
      <c r="AC45" s="138" t="e">
        <f>1-AC44/40</f>
        <v>#REF!</v>
      </c>
      <c r="AD45" s="137"/>
      <c r="AE45" s="137"/>
      <c r="AF45" s="138"/>
      <c r="AG45" s="138"/>
      <c r="AH45" s="138"/>
      <c r="AI45" s="287" t="s">
        <v>217</v>
      </c>
      <c r="AJ45" s="138" t="e">
        <f>1-AJ44/40</f>
        <v>#REF!</v>
      </c>
      <c r="AK45" s="138" t="e">
        <f>1-AK44/40</f>
        <v>#REF!</v>
      </c>
    </row>
    <row r="46" spans="1:37" ht="15" thickBot="1" x14ac:dyDescent="0.35">
      <c r="A46" s="146" t="s">
        <v>107</v>
      </c>
      <c r="B46" s="251" t="s">
        <v>37</v>
      </c>
      <c r="C46" s="254">
        <v>0</v>
      </c>
      <c r="D46" s="256" t="e">
        <f>'Run 4'!#REF!</f>
        <v>#REF!</v>
      </c>
      <c r="E46" s="255" t="e">
        <f>POWER(10,#REF!*D46+#REF!)</f>
        <v>#REF!</v>
      </c>
      <c r="F46" s="137"/>
      <c r="G46" s="262" t="s">
        <v>106</v>
      </c>
      <c r="H46" s="232">
        <v>8</v>
      </c>
      <c r="I46" s="275" t="s">
        <v>103</v>
      </c>
      <c r="J46" s="140" t="e">
        <f>'Run 3'!#REF!</f>
        <v>#REF!</v>
      </c>
      <c r="K46" s="266" t="e">
        <f>POWER(10,#REF!*J46+#REF!)</f>
        <v>#REF!</v>
      </c>
      <c r="L46" s="140" t="e">
        <f>IF(J46&lt;=#REF!,"1","0")</f>
        <v>#REF!</v>
      </c>
      <c r="M46" s="267" t="e">
        <f>IF($J46&lt;='Cut-off 15 copies'!$AD$113,"1","0")</f>
        <v>#REF!</v>
      </c>
      <c r="N46" s="137"/>
      <c r="O46" s="137"/>
      <c r="P46" s="138"/>
      <c r="Q46" s="138"/>
      <c r="R46" s="138"/>
      <c r="S46" s="234"/>
      <c r="T46" s="138"/>
      <c r="U46" s="138"/>
      <c r="V46" s="137"/>
    </row>
    <row r="47" spans="1:37" ht="15" thickBot="1" x14ac:dyDescent="0.35">
      <c r="A47" s="244"/>
      <c r="B47" s="245"/>
      <c r="C47" s="245"/>
      <c r="D47" s="245"/>
      <c r="E47" s="246"/>
      <c r="F47" s="137"/>
      <c r="G47" s="262" t="s">
        <v>106</v>
      </c>
      <c r="H47" s="232">
        <v>8</v>
      </c>
      <c r="I47" s="275" t="s">
        <v>104</v>
      </c>
      <c r="J47" s="140" t="e">
        <f>'Run 3'!#REF!</f>
        <v>#REF!</v>
      </c>
      <c r="K47" s="266" t="e">
        <f>POWER(10,#REF!*J47+#REF!)</f>
        <v>#REF!</v>
      </c>
      <c r="L47" s="140" t="e">
        <f>IF(J47&lt;=#REF!,"1","0")</f>
        <v>#REF!</v>
      </c>
      <c r="M47" s="267" t="e">
        <f>IF($J47&lt;='Cut-off 15 copies'!$AD$113,"1","0")</f>
        <v>#REF!</v>
      </c>
      <c r="N47" s="137"/>
      <c r="O47" s="137"/>
      <c r="P47" s="138"/>
      <c r="Q47" s="138"/>
      <c r="R47" s="138"/>
      <c r="S47" s="234"/>
      <c r="T47" s="138"/>
      <c r="U47" s="138"/>
      <c r="V47" s="137"/>
    </row>
    <row r="48" spans="1:37" x14ac:dyDescent="0.3">
      <c r="A48" s="137"/>
      <c r="B48" s="137"/>
      <c r="C48" s="137"/>
      <c r="D48" s="137"/>
      <c r="E48" s="137"/>
      <c r="F48" s="137"/>
      <c r="G48" s="262" t="s">
        <v>106</v>
      </c>
      <c r="H48" s="232">
        <v>8</v>
      </c>
      <c r="I48" s="275" t="s">
        <v>54</v>
      </c>
      <c r="J48" s="140" t="e">
        <f>'Run 3'!#REF!</f>
        <v>#REF!</v>
      </c>
      <c r="K48" s="266" t="e">
        <f>POWER(10,#REF!*J48+#REF!)</f>
        <v>#REF!</v>
      </c>
      <c r="L48" s="140" t="e">
        <f>IF(J48&lt;=#REF!,"1","0")</f>
        <v>#REF!</v>
      </c>
      <c r="M48" s="267" t="e">
        <f>IF($J48&lt;='Cut-off 15 copies'!$AD$113,"1","0")</f>
        <v>#REF!</v>
      </c>
      <c r="N48" s="137"/>
      <c r="O48" s="137"/>
      <c r="P48" s="137"/>
      <c r="Q48" s="137"/>
      <c r="R48" s="137"/>
      <c r="S48" s="137"/>
      <c r="T48" s="138"/>
      <c r="U48" s="138"/>
      <c r="V48" s="137"/>
    </row>
    <row r="49" spans="1:22" x14ac:dyDescent="0.3">
      <c r="A49" s="137"/>
      <c r="B49" s="137"/>
      <c r="C49" s="137"/>
      <c r="D49" s="137"/>
      <c r="E49" s="137"/>
      <c r="F49" s="137"/>
      <c r="G49" s="262" t="s">
        <v>106</v>
      </c>
      <c r="H49" s="232">
        <v>8</v>
      </c>
      <c r="I49" s="275" t="s">
        <v>59</v>
      </c>
      <c r="J49" s="140" t="e">
        <f>'Run 3'!#REF!</f>
        <v>#REF!</v>
      </c>
      <c r="K49" s="266" t="e">
        <f>POWER(10,#REF!*J49+#REF!)</f>
        <v>#REF!</v>
      </c>
      <c r="L49" s="140" t="e">
        <f>IF(J49&lt;=#REF!,"1","0")</f>
        <v>#REF!</v>
      </c>
      <c r="M49" s="267" t="e">
        <f>IF($J49&lt;='Cut-off 15 copies'!$AD$113,"1","0")</f>
        <v>#REF!</v>
      </c>
      <c r="N49" s="137"/>
      <c r="O49" s="137"/>
      <c r="P49" s="137"/>
      <c r="Q49" s="137"/>
      <c r="R49" s="137"/>
      <c r="S49" s="137"/>
      <c r="T49" s="137"/>
      <c r="U49" s="137"/>
      <c r="V49" s="137"/>
    </row>
    <row r="50" spans="1:22" x14ac:dyDescent="0.3">
      <c r="A50" s="137"/>
      <c r="B50" s="137"/>
      <c r="C50" s="137"/>
      <c r="D50" s="137"/>
      <c r="E50" s="137"/>
      <c r="F50" s="137"/>
      <c r="G50" s="262" t="s">
        <v>106</v>
      </c>
      <c r="H50" s="232">
        <v>8</v>
      </c>
      <c r="I50" s="275" t="s">
        <v>46</v>
      </c>
      <c r="J50" s="140" t="e">
        <f>'Run 3'!#REF!</f>
        <v>#REF!</v>
      </c>
      <c r="K50" s="266" t="e">
        <f>POWER(10,#REF!*J50+#REF!)</f>
        <v>#REF!</v>
      </c>
      <c r="L50" s="140" t="e">
        <f>IF(J50&lt;=#REF!,"1","0")</f>
        <v>#REF!</v>
      </c>
      <c r="M50" s="267" t="e">
        <f>IF($J50&lt;='Cut-off 15 copies'!$AD$113,"1","0")</f>
        <v>#REF!</v>
      </c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x14ac:dyDescent="0.3">
      <c r="A51" s="137"/>
      <c r="B51" s="137"/>
      <c r="C51" s="137"/>
      <c r="D51" s="137"/>
      <c r="E51" s="137"/>
      <c r="F51" s="137"/>
      <c r="G51" s="262" t="s">
        <v>106</v>
      </c>
      <c r="H51" s="232">
        <v>8</v>
      </c>
      <c r="I51" s="275" t="s">
        <v>53</v>
      </c>
      <c r="J51" s="140" t="e">
        <f>'Run 3'!#REF!</f>
        <v>#REF!</v>
      </c>
      <c r="K51" s="266" t="e">
        <f>POWER(10,#REF!*J51+#REF!)</f>
        <v>#REF!</v>
      </c>
      <c r="L51" s="140" t="e">
        <f>IF(J51&lt;=#REF!,"1","0")</f>
        <v>#REF!</v>
      </c>
      <c r="M51" s="267" t="e">
        <f>IF($J51&lt;='Cut-off 15 copies'!$AD$113,"1","0")</f>
        <v>#REF!</v>
      </c>
      <c r="N51" s="137"/>
      <c r="O51" s="137"/>
      <c r="P51" s="137"/>
      <c r="Q51" s="137"/>
      <c r="R51" s="137"/>
      <c r="S51" s="137"/>
      <c r="T51" s="137"/>
      <c r="U51" s="137"/>
      <c r="V51" s="137"/>
    </row>
    <row r="52" spans="1:22" x14ac:dyDescent="0.3">
      <c r="A52" s="137"/>
      <c r="B52" s="137"/>
      <c r="C52" s="137"/>
      <c r="D52" s="137"/>
      <c r="E52" s="137"/>
      <c r="F52" s="137"/>
      <c r="G52" s="262" t="s">
        <v>106</v>
      </c>
      <c r="H52" s="232">
        <v>8</v>
      </c>
      <c r="I52" s="275" t="s">
        <v>58</v>
      </c>
      <c r="J52" s="140" t="e">
        <f>'Run 3'!#REF!</f>
        <v>#REF!</v>
      </c>
      <c r="K52" s="266" t="e">
        <f>POWER(10,#REF!*J52+#REF!)</f>
        <v>#REF!</v>
      </c>
      <c r="L52" s="140" t="e">
        <f>IF(J52&lt;=#REF!,"1","0")</f>
        <v>#REF!</v>
      </c>
      <c r="M52" s="267" t="e">
        <f>IF($J52&lt;='Cut-off 15 copies'!$AD$113,"1","0")</f>
        <v>#REF!</v>
      </c>
      <c r="N52" s="137"/>
      <c r="O52" s="137"/>
      <c r="P52" s="137"/>
      <c r="Q52" s="137"/>
      <c r="R52" s="137"/>
      <c r="S52" s="137"/>
      <c r="T52" s="137"/>
      <c r="U52" s="137"/>
      <c r="V52" s="137"/>
    </row>
    <row r="53" spans="1:22" x14ac:dyDescent="0.3">
      <c r="A53" s="137"/>
      <c r="B53" s="137"/>
      <c r="C53" s="137"/>
      <c r="D53" s="137"/>
      <c r="E53" s="137"/>
      <c r="F53" s="137"/>
      <c r="G53" s="262" t="s">
        <v>106</v>
      </c>
      <c r="H53" s="232">
        <v>8</v>
      </c>
      <c r="I53" s="275" t="s">
        <v>47</v>
      </c>
      <c r="J53" s="140" t="e">
        <f>'Run 3'!#REF!</f>
        <v>#REF!</v>
      </c>
      <c r="K53" s="266" t="e">
        <f>POWER(10,#REF!*J53+#REF!)</f>
        <v>#REF!</v>
      </c>
      <c r="L53" s="140" t="e">
        <f>IF(J53&lt;=#REF!,"1","0")</f>
        <v>#REF!</v>
      </c>
      <c r="M53" s="267" t="e">
        <f>IF($J53&lt;='Cut-off 15 copies'!$AD$113,"1","0")</f>
        <v>#REF!</v>
      </c>
      <c r="N53" s="137"/>
      <c r="O53" s="137"/>
      <c r="P53" s="137"/>
      <c r="Q53" s="137"/>
      <c r="R53" s="137"/>
      <c r="S53" s="137"/>
      <c r="T53" s="137"/>
      <c r="U53" s="137"/>
      <c r="V53" s="137"/>
    </row>
    <row r="54" spans="1:22" x14ac:dyDescent="0.3">
      <c r="A54" s="137"/>
      <c r="B54" s="137"/>
      <c r="C54" s="137"/>
      <c r="D54" s="137"/>
      <c r="E54" s="137"/>
      <c r="F54" s="137"/>
      <c r="G54" s="262" t="s">
        <v>107</v>
      </c>
      <c r="H54" s="232">
        <v>8</v>
      </c>
      <c r="I54" s="275" t="s">
        <v>55</v>
      </c>
      <c r="J54" s="140" t="e">
        <f>'Run 4'!#REF!</f>
        <v>#REF!</v>
      </c>
      <c r="K54" s="266" t="e">
        <f>POWER(10,#REF!*J54+#REF!)</f>
        <v>#REF!</v>
      </c>
      <c r="L54" s="140" t="e">
        <f>IF(J54&lt;=#REF!,"1","0")</f>
        <v>#REF!</v>
      </c>
      <c r="M54" s="267" t="e">
        <f>IF($J54&lt;='Cut-off 15 copies'!$AD$113,"1","0")</f>
        <v>#REF!</v>
      </c>
      <c r="N54" s="137"/>
      <c r="O54" s="137"/>
      <c r="P54" s="137"/>
      <c r="Q54" s="137"/>
      <c r="R54" s="137"/>
      <c r="S54" s="137"/>
      <c r="T54" s="137"/>
      <c r="U54" s="137"/>
      <c r="V54" s="137"/>
    </row>
    <row r="55" spans="1:22" x14ac:dyDescent="0.3">
      <c r="A55" s="137"/>
      <c r="B55" s="137"/>
      <c r="C55" s="137"/>
      <c r="D55" s="137"/>
      <c r="E55" s="137"/>
      <c r="F55" s="137"/>
      <c r="G55" s="262" t="s">
        <v>107</v>
      </c>
      <c r="H55" s="232">
        <v>8</v>
      </c>
      <c r="I55" s="275" t="s">
        <v>11</v>
      </c>
      <c r="J55" s="140" t="e">
        <f>'Run 4'!#REF!</f>
        <v>#REF!</v>
      </c>
      <c r="K55" s="266" t="e">
        <f>POWER(10,#REF!*J55+#REF!)</f>
        <v>#REF!</v>
      </c>
      <c r="L55" s="140" t="e">
        <f>IF(J55&lt;=#REF!,"1","0")</f>
        <v>#REF!</v>
      </c>
      <c r="M55" s="267" t="e">
        <f>IF($J55&lt;='Cut-off 15 copies'!$AD$113,"1","0")</f>
        <v>#REF!</v>
      </c>
      <c r="N55" s="137"/>
      <c r="O55" s="137"/>
      <c r="P55" s="137"/>
      <c r="Q55" s="137"/>
      <c r="R55" s="137"/>
      <c r="S55" s="137"/>
      <c r="T55" s="137"/>
      <c r="U55" s="137"/>
      <c r="V55" s="137"/>
    </row>
    <row r="56" spans="1:22" x14ac:dyDescent="0.3">
      <c r="A56" s="137"/>
      <c r="B56" s="137"/>
      <c r="C56" s="137"/>
      <c r="D56" s="137"/>
      <c r="E56" s="137"/>
      <c r="F56" s="137"/>
      <c r="G56" s="262" t="s">
        <v>107</v>
      </c>
      <c r="H56" s="232">
        <v>8</v>
      </c>
      <c r="I56" s="275" t="s">
        <v>12</v>
      </c>
      <c r="J56" s="140" t="e">
        <f>'Run 4'!#REF!</f>
        <v>#REF!</v>
      </c>
      <c r="K56" s="266" t="e">
        <f>POWER(10,#REF!*J56+#REF!)</f>
        <v>#REF!</v>
      </c>
      <c r="L56" s="140" t="e">
        <f>IF(J56&lt;=#REF!,"1","0")</f>
        <v>#REF!</v>
      </c>
      <c r="M56" s="267" t="e">
        <f>IF($J56&lt;='Cut-off 15 copies'!$AD$113,"1","0")</f>
        <v>#REF!</v>
      </c>
      <c r="N56" s="137"/>
      <c r="O56" s="137"/>
      <c r="P56" s="137"/>
      <c r="Q56" s="137"/>
      <c r="R56" s="137"/>
      <c r="S56" s="137"/>
      <c r="T56" s="137"/>
      <c r="U56" s="137"/>
      <c r="V56" s="137"/>
    </row>
    <row r="57" spans="1:22" x14ac:dyDescent="0.3">
      <c r="A57" s="137"/>
      <c r="B57" s="137"/>
      <c r="C57" s="137"/>
      <c r="D57" s="137"/>
      <c r="E57" s="137"/>
      <c r="F57" s="137"/>
      <c r="G57" s="262" t="s">
        <v>107</v>
      </c>
      <c r="H57" s="232">
        <v>8</v>
      </c>
      <c r="I57" s="275" t="s">
        <v>68</v>
      </c>
      <c r="J57" s="140" t="e">
        <f>'Run 4'!#REF!</f>
        <v>#REF!</v>
      </c>
      <c r="K57" s="266" t="e">
        <f>POWER(10,#REF!*J57+#REF!)</f>
        <v>#REF!</v>
      </c>
      <c r="L57" s="140" t="e">
        <f>IF(J57&lt;=#REF!,"1","0")</f>
        <v>#REF!</v>
      </c>
      <c r="M57" s="267" t="e">
        <f>IF($J57&lt;='Cut-off 15 copies'!$AD$113,"1","0")</f>
        <v>#REF!</v>
      </c>
      <c r="N57" s="137"/>
      <c r="O57" s="137"/>
      <c r="P57" s="137"/>
      <c r="Q57" s="137"/>
      <c r="R57" s="137"/>
      <c r="S57" s="137"/>
      <c r="T57" s="137"/>
      <c r="U57" s="137"/>
      <c r="V57" s="137"/>
    </row>
    <row r="58" spans="1:22" x14ac:dyDescent="0.3">
      <c r="A58" s="137"/>
      <c r="B58" s="137"/>
      <c r="C58" s="137"/>
      <c r="D58" s="137"/>
      <c r="E58" s="137"/>
      <c r="F58" s="137"/>
      <c r="G58" s="262" t="s">
        <v>107</v>
      </c>
      <c r="H58" s="232">
        <v>8</v>
      </c>
      <c r="I58" s="275" t="s">
        <v>17</v>
      </c>
      <c r="J58" s="140" t="e">
        <f>'Run 4'!#REF!</f>
        <v>#REF!</v>
      </c>
      <c r="K58" s="266" t="e">
        <f>POWER(10,#REF!*J58+#REF!)</f>
        <v>#REF!</v>
      </c>
      <c r="L58" s="140" t="e">
        <f>IF(J58&lt;=#REF!,"1","0")</f>
        <v>#REF!</v>
      </c>
      <c r="M58" s="267" t="e">
        <f>IF($J58&lt;='Cut-off 15 copies'!$AD$113,"1","0")</f>
        <v>#REF!</v>
      </c>
      <c r="N58" s="137"/>
      <c r="O58" s="137"/>
      <c r="P58" s="137"/>
      <c r="Q58" s="137"/>
      <c r="R58" s="137"/>
      <c r="S58" s="137"/>
      <c r="T58" s="137"/>
      <c r="U58" s="137"/>
      <c r="V58" s="137"/>
    </row>
    <row r="59" spans="1:22" x14ac:dyDescent="0.3">
      <c r="A59" s="137"/>
      <c r="B59" s="137"/>
      <c r="C59" s="137"/>
      <c r="D59" s="137"/>
      <c r="E59" s="137"/>
      <c r="F59" s="137"/>
      <c r="G59" s="262" t="s">
        <v>107</v>
      </c>
      <c r="H59" s="232">
        <v>8</v>
      </c>
      <c r="I59" s="275" t="s">
        <v>18</v>
      </c>
      <c r="J59" s="140" t="e">
        <f>'Run 4'!#REF!</f>
        <v>#REF!</v>
      </c>
      <c r="K59" s="266" t="e">
        <f>POWER(10,#REF!*J59+#REF!)</f>
        <v>#REF!</v>
      </c>
      <c r="L59" s="140" t="e">
        <f>IF(J59&lt;=#REF!,"1","0")</f>
        <v>#REF!</v>
      </c>
      <c r="M59" s="267" t="e">
        <f>IF($J59&lt;='Cut-off 15 copies'!$AD$113,"1","0")</f>
        <v>#REF!</v>
      </c>
      <c r="N59" s="137"/>
      <c r="O59" s="137"/>
      <c r="P59" s="137"/>
      <c r="Q59" s="137"/>
      <c r="R59" s="137"/>
      <c r="S59" s="137"/>
      <c r="T59" s="137"/>
      <c r="U59" s="137"/>
      <c r="V59" s="137"/>
    </row>
    <row r="60" spans="1:22" x14ac:dyDescent="0.3">
      <c r="A60" s="137"/>
      <c r="B60" s="137"/>
      <c r="C60" s="137"/>
      <c r="D60" s="137"/>
      <c r="E60" s="137"/>
      <c r="F60" s="137"/>
      <c r="G60" s="262" t="s">
        <v>107</v>
      </c>
      <c r="H60" s="232">
        <v>8</v>
      </c>
      <c r="I60" s="275" t="s">
        <v>77</v>
      </c>
      <c r="J60" s="140" t="e">
        <f>'Run 4'!#REF!</f>
        <v>#REF!</v>
      </c>
      <c r="K60" s="266" t="e">
        <f>POWER(10,#REF!*J60+#REF!)</f>
        <v>#REF!</v>
      </c>
      <c r="L60" s="140" t="e">
        <f>IF(J60&lt;=#REF!,"1","0")</f>
        <v>#REF!</v>
      </c>
      <c r="M60" s="267" t="e">
        <f>IF($J60&lt;='Cut-off 15 copies'!$AD$113,"1","0")</f>
        <v>#REF!</v>
      </c>
      <c r="N60" s="137"/>
      <c r="O60" s="137"/>
      <c r="P60" s="137"/>
      <c r="Q60" s="137"/>
      <c r="R60" s="137"/>
      <c r="S60" s="137"/>
      <c r="T60" s="137"/>
      <c r="U60" s="137"/>
      <c r="V60" s="137"/>
    </row>
    <row r="61" spans="1:22" x14ac:dyDescent="0.3">
      <c r="A61" s="137"/>
      <c r="B61" s="137"/>
      <c r="C61" s="137"/>
      <c r="D61" s="137"/>
      <c r="E61" s="137"/>
      <c r="F61" s="137"/>
      <c r="G61" s="262" t="s">
        <v>107</v>
      </c>
      <c r="H61" s="232">
        <v>8</v>
      </c>
      <c r="I61" s="275" t="s">
        <v>23</v>
      </c>
      <c r="J61" s="140" t="e">
        <f>'Run 4'!#REF!</f>
        <v>#REF!</v>
      </c>
      <c r="K61" s="266" t="e">
        <f>POWER(10,#REF!*J61+#REF!)</f>
        <v>#REF!</v>
      </c>
      <c r="L61" s="140" t="e">
        <f>IF(J61&lt;=#REF!,"1","0")</f>
        <v>#REF!</v>
      </c>
      <c r="M61" s="267" t="e">
        <f>IF($J61&lt;='Cut-off 15 copies'!$AD$113,"1","0")</f>
        <v>#REF!</v>
      </c>
      <c r="N61" s="137"/>
      <c r="O61" s="137"/>
      <c r="P61" s="137"/>
      <c r="Q61" s="137"/>
      <c r="R61" s="137"/>
      <c r="S61" s="137"/>
      <c r="T61" s="137"/>
      <c r="U61" s="137"/>
      <c r="V61" s="137"/>
    </row>
    <row r="62" spans="1:22" x14ac:dyDescent="0.3">
      <c r="A62" s="137"/>
      <c r="B62" s="137"/>
      <c r="C62" s="137"/>
      <c r="D62" s="137"/>
      <c r="E62" s="137"/>
      <c r="F62" s="137"/>
      <c r="G62" s="262" t="s">
        <v>107</v>
      </c>
      <c r="H62" s="232">
        <v>8</v>
      </c>
      <c r="I62" s="275" t="s">
        <v>24</v>
      </c>
      <c r="J62" s="140" t="e">
        <f>'Run 4'!#REF!</f>
        <v>#REF!</v>
      </c>
      <c r="K62" s="266" t="e">
        <f>POWER(10,#REF!*J62+#REF!)</f>
        <v>#REF!</v>
      </c>
      <c r="L62" s="140" t="e">
        <f>IF(J62&lt;=#REF!,"1","0")</f>
        <v>#REF!</v>
      </c>
      <c r="M62" s="267" t="e">
        <f>IF($J62&lt;='Cut-off 15 copies'!$AD$113,"1","0")</f>
        <v>#REF!</v>
      </c>
      <c r="N62" s="137"/>
      <c r="O62" s="137"/>
      <c r="P62" s="137"/>
      <c r="Q62" s="137"/>
      <c r="R62" s="137"/>
      <c r="S62" s="137"/>
      <c r="T62" s="137"/>
      <c r="U62" s="137"/>
      <c r="V62" s="137"/>
    </row>
    <row r="63" spans="1:22" ht="15" thickBot="1" x14ac:dyDescent="0.35">
      <c r="A63" s="137"/>
      <c r="B63" s="137"/>
      <c r="C63" s="137"/>
      <c r="D63" s="137"/>
      <c r="E63" s="137"/>
      <c r="F63" s="137"/>
      <c r="G63" s="263" t="s">
        <v>107</v>
      </c>
      <c r="H63" s="233">
        <v>8</v>
      </c>
      <c r="I63" s="276" t="s">
        <v>86</v>
      </c>
      <c r="J63" s="142" t="e">
        <f>'Run 4'!#REF!</f>
        <v>#REF!</v>
      </c>
      <c r="K63" s="269" t="e">
        <f>POWER(10,#REF!*J63+#REF!)</f>
        <v>#REF!</v>
      </c>
      <c r="L63" s="142" t="e">
        <f>IF(J63&lt;=#REF!,"1","0")</f>
        <v>#REF!</v>
      </c>
      <c r="M63" s="270" t="e">
        <f>IF($J63&lt;='Cut-off 15 copies'!$AD$113,"1","0")</f>
        <v>#REF!</v>
      </c>
      <c r="N63" s="137"/>
      <c r="O63" s="137"/>
      <c r="P63" s="137"/>
      <c r="Q63" s="137"/>
      <c r="R63" s="137"/>
      <c r="S63" s="137"/>
      <c r="T63" s="137"/>
      <c r="U63" s="137"/>
      <c r="V63" s="137"/>
    </row>
    <row r="64" spans="1:22" x14ac:dyDescent="0.3">
      <c r="A64" s="137"/>
      <c r="B64" s="137"/>
      <c r="C64" s="137"/>
      <c r="D64" s="137"/>
      <c r="E64" s="137"/>
      <c r="F64" s="137"/>
      <c r="G64" s="262" t="s">
        <v>106</v>
      </c>
      <c r="H64" s="231">
        <v>9</v>
      </c>
      <c r="I64" s="277" t="s">
        <v>91</v>
      </c>
      <c r="J64" s="141" t="e">
        <f>'Run 3'!#REF!</f>
        <v>#REF!</v>
      </c>
      <c r="K64" s="264" t="e">
        <f>POWER(10,#REF!*J64+#REF!)</f>
        <v>#REF!</v>
      </c>
      <c r="L64" s="141" t="e">
        <f>IF(J64&lt;=#REF!,"1","0")</f>
        <v>#REF!</v>
      </c>
      <c r="M64" s="265" t="e">
        <f>IF($J64&lt;='Cut-off 15 copies'!$AD$113,"1","0")</f>
        <v>#REF!</v>
      </c>
      <c r="N64" s="137"/>
      <c r="O64" s="137"/>
      <c r="P64" s="137"/>
      <c r="Q64" s="137"/>
      <c r="R64" s="137"/>
      <c r="S64" s="137"/>
      <c r="T64" s="137"/>
      <c r="U64" s="137"/>
      <c r="V64" s="137"/>
    </row>
    <row r="65" spans="1:22" x14ac:dyDescent="0.3">
      <c r="A65" s="137"/>
      <c r="B65" s="137"/>
      <c r="C65" s="137"/>
      <c r="D65" s="137"/>
      <c r="E65" s="137"/>
      <c r="F65" s="137"/>
      <c r="G65" s="262" t="s">
        <v>106</v>
      </c>
      <c r="H65" s="232">
        <v>9</v>
      </c>
      <c r="I65" s="278" t="s">
        <v>92</v>
      </c>
      <c r="J65" s="140" t="e">
        <f>'Run 3'!#REF!</f>
        <v>#REF!</v>
      </c>
      <c r="K65" s="266" t="e">
        <f>POWER(10,#REF!*J65+#REF!)</f>
        <v>#REF!</v>
      </c>
      <c r="L65" s="140" t="e">
        <f>IF(J65&lt;=#REF!,"1","0")</f>
        <v>#REF!</v>
      </c>
      <c r="M65" s="267" t="e">
        <f>IF($J65&lt;='Cut-off 15 copies'!$AD$113,"1","0")</f>
        <v>#REF!</v>
      </c>
      <c r="N65" s="137"/>
      <c r="O65" s="137"/>
      <c r="P65" s="137"/>
      <c r="Q65" s="137"/>
      <c r="R65" s="137"/>
      <c r="S65" s="137"/>
      <c r="T65" s="137"/>
      <c r="U65" s="137"/>
      <c r="V65" s="137"/>
    </row>
    <row r="66" spans="1:22" x14ac:dyDescent="0.3">
      <c r="A66" s="137"/>
      <c r="B66" s="137"/>
      <c r="C66" s="137"/>
      <c r="D66" s="137"/>
      <c r="E66" s="137"/>
      <c r="F66" s="137"/>
      <c r="G66" s="262" t="s">
        <v>106</v>
      </c>
      <c r="H66" s="232">
        <v>9</v>
      </c>
      <c r="I66" s="278" t="s">
        <v>93</v>
      </c>
      <c r="J66" s="140" t="e">
        <f>'Run 3'!#REF!</f>
        <v>#REF!</v>
      </c>
      <c r="K66" s="266" t="e">
        <f>POWER(10,#REF!*J66+#REF!)</f>
        <v>#REF!</v>
      </c>
      <c r="L66" s="140" t="e">
        <f>IF(J66&lt;=#REF!,"1","0")</f>
        <v>#REF!</v>
      </c>
      <c r="M66" s="267" t="e">
        <f>IF($J66&lt;='Cut-off 15 copies'!$AD$113,"1","0")</f>
        <v>#REF!</v>
      </c>
      <c r="N66" s="137"/>
      <c r="O66" s="137"/>
      <c r="P66" s="137"/>
      <c r="Q66" s="137"/>
      <c r="R66" s="137"/>
      <c r="S66" s="137"/>
      <c r="T66" s="137"/>
      <c r="U66" s="137"/>
      <c r="V66" s="137"/>
    </row>
    <row r="67" spans="1:22" x14ac:dyDescent="0.3">
      <c r="A67" s="137"/>
      <c r="B67" s="137"/>
      <c r="C67" s="137"/>
      <c r="D67" s="137"/>
      <c r="E67" s="137"/>
      <c r="F67" s="137"/>
      <c r="G67" s="262" t="s">
        <v>106</v>
      </c>
      <c r="H67" s="232">
        <v>9</v>
      </c>
      <c r="I67" s="278" t="s">
        <v>100</v>
      </c>
      <c r="J67" s="140" t="e">
        <f>'Run 3'!#REF!</f>
        <v>#REF!</v>
      </c>
      <c r="K67" s="266" t="e">
        <f>POWER(10,#REF!*J67+#REF!)</f>
        <v>#REF!</v>
      </c>
      <c r="L67" s="140" t="e">
        <f>IF(J67&lt;=#REF!,"1","0")</f>
        <v>#REF!</v>
      </c>
      <c r="M67" s="267" t="e">
        <f>IF($J67&lt;='Cut-off 15 copies'!$AD$113,"1","0")</f>
        <v>#REF!</v>
      </c>
      <c r="N67" s="137"/>
      <c r="O67" s="137"/>
      <c r="P67" s="137"/>
      <c r="Q67" s="137"/>
      <c r="R67" s="137"/>
      <c r="S67" s="137"/>
      <c r="T67" s="137"/>
      <c r="U67" s="137"/>
      <c r="V67" s="137"/>
    </row>
    <row r="68" spans="1:22" x14ac:dyDescent="0.3">
      <c r="A68" s="137"/>
      <c r="B68" s="137"/>
      <c r="C68" s="137"/>
      <c r="D68" s="137"/>
      <c r="E68" s="137"/>
      <c r="F68" s="137"/>
      <c r="G68" s="262" t="s">
        <v>106</v>
      </c>
      <c r="H68" s="232">
        <v>9</v>
      </c>
      <c r="I68" s="278" t="s">
        <v>101</v>
      </c>
      <c r="J68" s="140" t="e">
        <f>'Run 3'!#REF!</f>
        <v>#REF!</v>
      </c>
      <c r="K68" s="266" t="e">
        <f>POWER(10,#REF!*J68+#REF!)</f>
        <v>#REF!</v>
      </c>
      <c r="L68" s="140" t="e">
        <f>IF(J68&lt;=#REF!,"1","0")</f>
        <v>#REF!</v>
      </c>
      <c r="M68" s="267" t="e">
        <f>IF($J68&lt;='Cut-off 15 copies'!$AD$113,"1","0")</f>
        <v>#REF!</v>
      </c>
      <c r="N68" s="137"/>
      <c r="O68" s="137"/>
      <c r="P68" s="137"/>
      <c r="Q68" s="137"/>
      <c r="R68" s="137"/>
      <c r="S68" s="137"/>
      <c r="T68" s="137"/>
      <c r="U68" s="137"/>
      <c r="V68" s="137"/>
    </row>
    <row r="69" spans="1:22" x14ac:dyDescent="0.3">
      <c r="A69" s="137"/>
      <c r="B69" s="137"/>
      <c r="C69" s="137"/>
      <c r="D69" s="137"/>
      <c r="E69" s="137"/>
      <c r="F69" s="137"/>
      <c r="G69" s="262" t="s">
        <v>106</v>
      </c>
      <c r="H69" s="232">
        <v>9</v>
      </c>
      <c r="I69" s="278" t="s">
        <v>102</v>
      </c>
      <c r="J69" s="140" t="e">
        <f>'Run 3'!#REF!</f>
        <v>#REF!</v>
      </c>
      <c r="K69" s="266" t="e">
        <f>POWER(10,#REF!*J69+#REF!)</f>
        <v>#REF!</v>
      </c>
      <c r="L69" s="140" t="e">
        <f>IF(J69&lt;=#REF!,"1","0")</f>
        <v>#REF!</v>
      </c>
      <c r="M69" s="267" t="e">
        <f>IF($J69&lt;='Cut-off 15 copies'!$AD$113,"1","0")</f>
        <v>#REF!</v>
      </c>
      <c r="N69" s="137"/>
      <c r="O69" s="137"/>
      <c r="P69" s="137"/>
      <c r="Q69" s="137"/>
      <c r="R69" s="137"/>
      <c r="S69" s="137"/>
      <c r="T69" s="137"/>
      <c r="U69" s="137"/>
      <c r="V69" s="137"/>
    </row>
    <row r="70" spans="1:22" x14ac:dyDescent="0.3">
      <c r="A70" s="137"/>
      <c r="B70" s="137"/>
      <c r="C70" s="137"/>
      <c r="D70" s="137"/>
      <c r="E70" s="137"/>
      <c r="F70" s="137"/>
      <c r="G70" s="262" t="s">
        <v>106</v>
      </c>
      <c r="H70" s="232">
        <v>9</v>
      </c>
      <c r="I70" s="278" t="s">
        <v>44</v>
      </c>
      <c r="J70" s="140" t="e">
        <f>'Run 3'!#REF!</f>
        <v>#REF!</v>
      </c>
      <c r="K70" s="266" t="e">
        <f>POWER(10,#REF!*J70+#REF!)</f>
        <v>#REF!</v>
      </c>
      <c r="L70" s="140" t="e">
        <f>IF(J70&lt;=#REF!,"1","0")</f>
        <v>#REF!</v>
      </c>
      <c r="M70" s="267" t="e">
        <f>IF($J70&lt;='Cut-off 15 copies'!$AD$113,"1","0")</f>
        <v>#REF!</v>
      </c>
      <c r="N70" s="137"/>
      <c r="O70" s="137"/>
      <c r="P70" s="137"/>
      <c r="Q70" s="137"/>
      <c r="R70" s="137"/>
      <c r="S70" s="137"/>
      <c r="T70" s="137"/>
      <c r="U70" s="137"/>
      <c r="V70" s="137"/>
    </row>
    <row r="71" spans="1:22" x14ac:dyDescent="0.3">
      <c r="A71" s="137"/>
      <c r="B71" s="137"/>
      <c r="C71" s="137"/>
      <c r="D71" s="137"/>
      <c r="E71" s="137"/>
      <c r="F71" s="137"/>
      <c r="G71" s="262" t="s">
        <v>106</v>
      </c>
      <c r="H71" s="232">
        <v>9</v>
      </c>
      <c r="I71" s="278" t="s">
        <v>49</v>
      </c>
      <c r="J71" s="140" t="e">
        <f>'Run 3'!#REF!</f>
        <v>#REF!</v>
      </c>
      <c r="K71" s="266" t="e">
        <f>POWER(10,#REF!*J71+#REF!)</f>
        <v>#REF!</v>
      </c>
      <c r="L71" s="140" t="e">
        <f>IF(J71&lt;=#REF!,"1","0")</f>
        <v>#REF!</v>
      </c>
      <c r="M71" s="267" t="e">
        <f>IF($J71&lt;='Cut-off 15 copies'!$AD$113,"1","0")</f>
        <v>#REF!</v>
      </c>
      <c r="N71" s="137"/>
      <c r="O71" s="137"/>
      <c r="P71" s="137"/>
      <c r="Q71" s="137"/>
      <c r="R71" s="137"/>
      <c r="S71" s="137"/>
      <c r="T71" s="137"/>
      <c r="U71" s="137"/>
      <c r="V71" s="137"/>
    </row>
    <row r="72" spans="1:22" x14ac:dyDescent="0.3">
      <c r="A72" s="137"/>
      <c r="B72" s="137"/>
      <c r="C72" s="137"/>
      <c r="D72" s="137"/>
      <c r="E72" s="137"/>
      <c r="F72" s="137"/>
      <c r="G72" s="262" t="s">
        <v>106</v>
      </c>
      <c r="H72" s="232">
        <v>9</v>
      </c>
      <c r="I72" s="278" t="s">
        <v>43</v>
      </c>
      <c r="J72" s="140" t="e">
        <f>'Run 3'!#REF!</f>
        <v>#REF!</v>
      </c>
      <c r="K72" s="266" t="e">
        <f>POWER(10,#REF!*J72+#REF!)</f>
        <v>#REF!</v>
      </c>
      <c r="L72" s="140" t="e">
        <f>IF(J72&lt;=#REF!,"1","0")</f>
        <v>#REF!</v>
      </c>
      <c r="M72" s="267" t="e">
        <f>IF($J72&lt;='Cut-off 15 copies'!$AD$113,"1","0")</f>
        <v>#REF!</v>
      </c>
      <c r="N72" s="137"/>
      <c r="O72" s="137"/>
      <c r="P72" s="137"/>
      <c r="Q72" s="137"/>
      <c r="R72" s="137"/>
      <c r="S72" s="137"/>
      <c r="T72" s="137"/>
      <c r="U72" s="137"/>
      <c r="V72" s="137"/>
    </row>
    <row r="73" spans="1:22" x14ac:dyDescent="0.3">
      <c r="A73" s="137"/>
      <c r="B73" s="137"/>
      <c r="C73" s="137"/>
      <c r="D73" s="137"/>
      <c r="E73" s="137"/>
      <c r="F73" s="137"/>
      <c r="G73" s="262" t="s">
        <v>106</v>
      </c>
      <c r="H73" s="232">
        <v>9</v>
      </c>
      <c r="I73" s="278" t="s">
        <v>48</v>
      </c>
      <c r="J73" s="140" t="e">
        <f>'Run 3'!#REF!</f>
        <v>#REF!</v>
      </c>
      <c r="K73" s="266" t="e">
        <f>POWER(10,#REF!*J73+#REF!)</f>
        <v>#REF!</v>
      </c>
      <c r="L73" s="140" t="e">
        <f>IF(J73&lt;=#REF!,"1","0")</f>
        <v>#REF!</v>
      </c>
      <c r="M73" s="267" t="e">
        <f>IF($J73&lt;='Cut-off 15 copies'!$AD$113,"1","0")</f>
        <v>#REF!</v>
      </c>
      <c r="N73" s="137"/>
      <c r="O73" s="137"/>
      <c r="P73" s="137"/>
      <c r="Q73" s="137"/>
      <c r="R73" s="137"/>
      <c r="S73" s="137"/>
      <c r="T73" s="137"/>
      <c r="U73" s="137"/>
      <c r="V73" s="137"/>
    </row>
    <row r="74" spans="1:22" x14ac:dyDescent="0.3">
      <c r="A74" s="137"/>
      <c r="B74" s="137"/>
      <c r="C74" s="137"/>
      <c r="D74" s="137"/>
      <c r="E74" s="137"/>
      <c r="F74" s="137"/>
      <c r="G74" s="262" t="s">
        <v>107</v>
      </c>
      <c r="H74" s="232">
        <v>9</v>
      </c>
      <c r="I74" s="278" t="s">
        <v>29</v>
      </c>
      <c r="J74" s="140" t="e">
        <f>'Run 4'!#REF!</f>
        <v>#REF!</v>
      </c>
      <c r="K74" s="266" t="e">
        <f>POWER(10,#REF!*J74+#REF!)</f>
        <v>#REF!</v>
      </c>
      <c r="L74" s="140" t="e">
        <f>IF(J74&lt;=#REF!,"1","0")</f>
        <v>#REF!</v>
      </c>
      <c r="M74" s="267" t="e">
        <f>IF($J74&lt;='Cut-off 15 copies'!$AD$113,"1","0")</f>
        <v>#REF!</v>
      </c>
      <c r="N74" s="137"/>
      <c r="O74" s="137"/>
      <c r="P74" s="137"/>
      <c r="Q74" s="137"/>
      <c r="R74" s="137"/>
      <c r="S74" s="137"/>
      <c r="T74" s="137"/>
      <c r="U74" s="137"/>
      <c r="V74" s="137"/>
    </row>
    <row r="75" spans="1:22" x14ac:dyDescent="0.3">
      <c r="A75" s="137"/>
      <c r="B75" s="137"/>
      <c r="C75" s="137"/>
      <c r="D75" s="137"/>
      <c r="E75" s="137"/>
      <c r="F75" s="137"/>
      <c r="G75" s="262" t="s">
        <v>107</v>
      </c>
      <c r="H75" s="232">
        <v>9</v>
      </c>
      <c r="I75" s="278" t="s">
        <v>30</v>
      </c>
      <c r="J75" s="140" t="e">
        <f>'Run 4'!#REF!</f>
        <v>#REF!</v>
      </c>
      <c r="K75" s="266" t="e">
        <f>POWER(10,#REF!*J75+#REF!)</f>
        <v>#REF!</v>
      </c>
      <c r="L75" s="140" t="e">
        <f>IF(J75&lt;=#REF!,"1","0")</f>
        <v>#REF!</v>
      </c>
      <c r="M75" s="267" t="e">
        <f>IF($J75&lt;='Cut-off 15 copies'!$AD$113,"1","0")</f>
        <v>#REF!</v>
      </c>
      <c r="N75" s="137"/>
      <c r="O75" s="137"/>
      <c r="P75" s="137"/>
      <c r="Q75" s="137"/>
      <c r="R75" s="137"/>
      <c r="S75" s="137"/>
      <c r="T75" s="137"/>
      <c r="U75" s="137"/>
      <c r="V75" s="137"/>
    </row>
    <row r="76" spans="1:22" x14ac:dyDescent="0.3">
      <c r="A76" s="137"/>
      <c r="B76" s="137"/>
      <c r="C76" s="137"/>
      <c r="D76" s="137"/>
      <c r="E76" s="137"/>
      <c r="F76" s="137"/>
      <c r="G76" s="262" t="s">
        <v>107</v>
      </c>
      <c r="H76" s="232">
        <v>9</v>
      </c>
      <c r="I76" s="278" t="s">
        <v>35</v>
      </c>
      <c r="J76" s="140" t="e">
        <f>'Run 4'!#REF!</f>
        <v>#REF!</v>
      </c>
      <c r="K76" s="266" t="e">
        <f>POWER(10,#REF!*J76+#REF!)</f>
        <v>#REF!</v>
      </c>
      <c r="L76" s="140" t="e">
        <f>IF(J76&lt;=#REF!,"1","0")</f>
        <v>#REF!</v>
      </c>
      <c r="M76" s="267" t="e">
        <f>IF($J76&lt;='Cut-off 15 copies'!$AD$113,"1","0")</f>
        <v>#REF!</v>
      </c>
      <c r="N76" s="137"/>
      <c r="O76" s="137"/>
      <c r="P76" s="137"/>
      <c r="Q76" s="137"/>
      <c r="R76" s="137"/>
      <c r="S76" s="137"/>
      <c r="T76" s="137"/>
      <c r="U76" s="137"/>
      <c r="V76" s="137"/>
    </row>
    <row r="77" spans="1:22" x14ac:dyDescent="0.3">
      <c r="A77" s="137"/>
      <c r="B77" s="137"/>
      <c r="C77" s="137"/>
      <c r="D77" s="137"/>
      <c r="E77" s="137"/>
      <c r="F77" s="137"/>
      <c r="G77" s="262" t="s">
        <v>107</v>
      </c>
      <c r="H77" s="232">
        <v>9</v>
      </c>
      <c r="I77" s="278" t="s">
        <v>36</v>
      </c>
      <c r="J77" s="140" t="e">
        <f>'Run 4'!#REF!</f>
        <v>#REF!</v>
      </c>
      <c r="K77" s="266" t="e">
        <f>POWER(10,#REF!*J77+#REF!)</f>
        <v>#REF!</v>
      </c>
      <c r="L77" s="140" t="e">
        <f>IF(J77&lt;=#REF!,"1","0")</f>
        <v>#REF!</v>
      </c>
      <c r="M77" s="267" t="e">
        <f>IF($J77&lt;='Cut-off 15 copies'!$AD$113,"1","0")</f>
        <v>#REF!</v>
      </c>
      <c r="N77" s="137"/>
      <c r="O77" s="137"/>
      <c r="P77" s="137"/>
      <c r="Q77" s="137"/>
      <c r="R77" s="137"/>
      <c r="S77" s="137"/>
      <c r="T77" s="137"/>
      <c r="U77" s="137"/>
      <c r="V77" s="137"/>
    </row>
    <row r="78" spans="1:22" x14ac:dyDescent="0.3">
      <c r="A78" s="137"/>
      <c r="B78" s="137"/>
      <c r="C78" s="137"/>
      <c r="D78" s="137"/>
      <c r="E78" s="137"/>
      <c r="F78" s="137"/>
      <c r="G78" s="262" t="s">
        <v>107</v>
      </c>
      <c r="H78" s="232">
        <v>9</v>
      </c>
      <c r="I78" s="278" t="s">
        <v>41</v>
      </c>
      <c r="J78" s="140" t="e">
        <f>'Run 4'!#REF!</f>
        <v>#REF!</v>
      </c>
      <c r="K78" s="266" t="e">
        <f>POWER(10,#REF!*J78+#REF!)</f>
        <v>#REF!</v>
      </c>
      <c r="L78" s="140" t="e">
        <f>IF(J78&lt;=#REF!,"1","0")</f>
        <v>#REF!</v>
      </c>
      <c r="M78" s="267" t="e">
        <f>IF($J78&lt;='Cut-off 15 copies'!$AD$113,"1","0")</f>
        <v>#REF!</v>
      </c>
      <c r="N78" s="137"/>
      <c r="O78" s="137"/>
      <c r="P78" s="137"/>
      <c r="Q78" s="137"/>
      <c r="R78" s="137"/>
      <c r="S78" s="137"/>
      <c r="T78" s="137"/>
      <c r="U78" s="137"/>
      <c r="V78" s="137"/>
    </row>
    <row r="79" spans="1:22" x14ac:dyDescent="0.3">
      <c r="A79" s="137"/>
      <c r="B79" s="137"/>
      <c r="C79" s="137"/>
      <c r="D79" s="137"/>
      <c r="E79" s="137"/>
      <c r="F79" s="137"/>
      <c r="G79" s="262" t="s">
        <v>107</v>
      </c>
      <c r="H79" s="232">
        <v>9</v>
      </c>
      <c r="I79" s="278" t="s">
        <v>42</v>
      </c>
      <c r="J79" s="140" t="e">
        <f>'Run 4'!#REF!</f>
        <v>#REF!</v>
      </c>
      <c r="K79" s="266" t="e">
        <f>POWER(10,#REF!*J79+#REF!)</f>
        <v>#REF!</v>
      </c>
      <c r="L79" s="140" t="e">
        <f>IF(J79&lt;=#REF!,"1","0")</f>
        <v>#REF!</v>
      </c>
      <c r="M79" s="267" t="e">
        <f>IF($J79&lt;='Cut-off 15 copies'!$AD$113,"1","0")</f>
        <v>#REF!</v>
      </c>
      <c r="N79" s="137"/>
      <c r="O79" s="137"/>
      <c r="P79" s="137"/>
      <c r="Q79" s="137"/>
      <c r="R79" s="137"/>
      <c r="S79" s="137"/>
      <c r="T79" s="137"/>
      <c r="U79" s="137"/>
      <c r="V79" s="137"/>
    </row>
    <row r="80" spans="1:22" x14ac:dyDescent="0.3">
      <c r="A80" s="137"/>
      <c r="B80" s="137"/>
      <c r="C80" s="137"/>
      <c r="D80" s="137"/>
      <c r="E80" s="137"/>
      <c r="F80" s="137"/>
      <c r="G80" s="262" t="s">
        <v>107</v>
      </c>
      <c r="H80" s="232">
        <v>9</v>
      </c>
      <c r="I80" s="278" t="s">
        <v>51</v>
      </c>
      <c r="J80" s="140" t="e">
        <f>'Run 4'!#REF!</f>
        <v>#REF!</v>
      </c>
      <c r="K80" s="266" t="e">
        <f>POWER(10,#REF!*J80+#REF!)</f>
        <v>#REF!</v>
      </c>
      <c r="L80" s="140" t="e">
        <f>IF(J80&lt;=#REF!,"1","0")</f>
        <v>#REF!</v>
      </c>
      <c r="M80" s="267" t="e">
        <f>IF($J80&lt;='Cut-off 15 copies'!$AD$113,"1","0")</f>
        <v>#REF!</v>
      </c>
      <c r="N80" s="137"/>
      <c r="O80" s="137"/>
      <c r="P80" s="137"/>
      <c r="Q80" s="137"/>
      <c r="R80" s="137"/>
      <c r="S80" s="137"/>
      <c r="T80" s="137"/>
      <c r="U80" s="137"/>
      <c r="V80" s="137"/>
    </row>
    <row r="81" spans="1:22" x14ac:dyDescent="0.3">
      <c r="A81" s="137"/>
      <c r="B81" s="137"/>
      <c r="C81" s="137"/>
      <c r="D81" s="137"/>
      <c r="E81" s="137"/>
      <c r="F81" s="137"/>
      <c r="G81" s="262" t="s">
        <v>107</v>
      </c>
      <c r="H81" s="232">
        <v>9</v>
      </c>
      <c r="I81" s="278" t="s">
        <v>56</v>
      </c>
      <c r="J81" s="140" t="e">
        <f>'Run 4'!#REF!</f>
        <v>#REF!</v>
      </c>
      <c r="K81" s="266" t="e">
        <f>POWER(10,#REF!*J81+#REF!)</f>
        <v>#REF!</v>
      </c>
      <c r="L81" s="140" t="e">
        <f>IF(J81&lt;=#REF!,"1","0")</f>
        <v>#REF!</v>
      </c>
      <c r="M81" s="267" t="e">
        <f>IF($J81&lt;='Cut-off 15 copies'!$AD$113,"1","0")</f>
        <v>#REF!</v>
      </c>
      <c r="N81" s="137"/>
      <c r="O81" s="137"/>
      <c r="P81" s="137"/>
      <c r="Q81" s="137"/>
      <c r="R81" s="137"/>
      <c r="S81" s="137"/>
      <c r="T81" s="137"/>
      <c r="U81" s="137"/>
      <c r="V81" s="137"/>
    </row>
    <row r="82" spans="1:22" x14ac:dyDescent="0.3">
      <c r="A82" s="137"/>
      <c r="B82" s="137"/>
      <c r="C82" s="137"/>
      <c r="D82" s="137"/>
      <c r="E82" s="137"/>
      <c r="F82" s="137"/>
      <c r="G82" s="262" t="s">
        <v>107</v>
      </c>
      <c r="H82" s="232">
        <v>9</v>
      </c>
      <c r="I82" s="278" t="s">
        <v>52</v>
      </c>
      <c r="J82" s="140" t="e">
        <f>'Run 4'!#REF!</f>
        <v>#REF!</v>
      </c>
      <c r="K82" s="266" t="e">
        <f>POWER(10,#REF!*J82+#REF!)</f>
        <v>#REF!</v>
      </c>
      <c r="L82" s="140" t="e">
        <f>IF(J82&lt;=#REF!,"1","0")</f>
        <v>#REF!</v>
      </c>
      <c r="M82" s="267" t="e">
        <f>IF($J82&lt;='Cut-off 15 copies'!$AD$113,"1","0")</f>
        <v>#REF!</v>
      </c>
      <c r="N82" s="137"/>
      <c r="O82" s="137"/>
      <c r="P82" s="137"/>
      <c r="Q82" s="137"/>
      <c r="R82" s="137"/>
      <c r="S82" s="137"/>
      <c r="T82" s="137"/>
      <c r="U82" s="137"/>
      <c r="V82" s="137"/>
    </row>
    <row r="83" spans="1:22" ht="15" thickBot="1" x14ac:dyDescent="0.35">
      <c r="A83" s="137"/>
      <c r="B83" s="137"/>
      <c r="C83" s="137"/>
      <c r="D83" s="137"/>
      <c r="E83" s="137"/>
      <c r="F83" s="137"/>
      <c r="G83" s="263" t="s">
        <v>107</v>
      </c>
      <c r="H83" s="233">
        <v>9</v>
      </c>
      <c r="I83" s="279" t="s">
        <v>57</v>
      </c>
      <c r="J83" s="142" t="e">
        <f>'Run 4'!#REF!</f>
        <v>#REF!</v>
      </c>
      <c r="K83" s="269" t="e">
        <f>POWER(10,#REF!*J83+#REF!)</f>
        <v>#REF!</v>
      </c>
      <c r="L83" s="142" t="e">
        <f>IF(J83&lt;=#REF!,"1","0")</f>
        <v>#REF!</v>
      </c>
      <c r="M83" s="270" t="e">
        <f>IF($J83&lt;='Cut-off 15 copies'!$AD$113,"1","0")</f>
        <v>#REF!</v>
      </c>
      <c r="N83" s="137"/>
      <c r="O83" s="137"/>
      <c r="P83" s="137"/>
      <c r="Q83" s="137"/>
      <c r="R83" s="137"/>
      <c r="S83" s="137"/>
      <c r="T83" s="137"/>
      <c r="U83" s="137"/>
      <c r="V83" s="137"/>
    </row>
    <row r="84" spans="1:22" x14ac:dyDescent="0.3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261" t="s">
        <v>215</v>
      </c>
      <c r="L84" s="137" t="e">
        <f>SUM(L4:L83)</f>
        <v>#REF!</v>
      </c>
      <c r="M84" s="137" t="e">
        <f>SUM(M4:M83)</f>
        <v>#REF!</v>
      </c>
      <c r="N84" s="137"/>
      <c r="O84" s="137"/>
      <c r="P84" s="137"/>
      <c r="Q84" s="137"/>
      <c r="R84" s="137"/>
      <c r="S84" s="137"/>
      <c r="T84" s="137"/>
      <c r="U84" s="137"/>
      <c r="V84" s="137"/>
    </row>
    <row r="85" spans="1:22" x14ac:dyDescent="0.3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261" t="s">
        <v>216</v>
      </c>
      <c r="L85" s="137" t="e">
        <f>L84/80</f>
        <v>#REF!</v>
      </c>
      <c r="M85" s="137" t="e">
        <f>M84/80</f>
        <v>#REF!</v>
      </c>
      <c r="N85" s="137"/>
      <c r="O85" s="137"/>
      <c r="P85" s="137"/>
      <c r="Q85" s="137"/>
      <c r="R85" s="137"/>
      <c r="S85" s="137"/>
      <c r="T85" s="137"/>
      <c r="U85" s="137"/>
      <c r="V85" s="137"/>
    </row>
    <row r="86" spans="1:22" x14ac:dyDescent="0.3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</row>
    <row r="87" spans="1:22" x14ac:dyDescent="0.3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</row>
    <row r="88" spans="1:22" x14ac:dyDescent="0.3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</row>
    <row r="89" spans="1:22" x14ac:dyDescent="0.3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</row>
    <row r="90" spans="1:22" x14ac:dyDescent="0.3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</row>
    <row r="91" spans="1:22" x14ac:dyDescent="0.3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</row>
    <row r="92" spans="1:22" x14ac:dyDescent="0.3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</row>
    <row r="93" spans="1:22" x14ac:dyDescent="0.3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</row>
    <row r="94" spans="1:22" x14ac:dyDescent="0.3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</row>
    <row r="95" spans="1:22" x14ac:dyDescent="0.3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</row>
    <row r="96" spans="1:22" x14ac:dyDescent="0.3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</row>
    <row r="97" spans="1:22" x14ac:dyDescent="0.3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</row>
    <row r="98" spans="1:22" x14ac:dyDescent="0.3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</row>
    <row r="99" spans="1:22" x14ac:dyDescent="0.3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</row>
    <row r="100" spans="1:22" x14ac:dyDescent="0.3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</row>
    <row r="101" spans="1:22" x14ac:dyDescent="0.3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</row>
    <row r="102" spans="1:22" x14ac:dyDescent="0.3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</row>
    <row r="103" spans="1:22" x14ac:dyDescent="0.3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</row>
    <row r="104" spans="1:22" x14ac:dyDescent="0.3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</row>
    <row r="105" spans="1:22" x14ac:dyDescent="0.3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</row>
    <row r="106" spans="1:22" x14ac:dyDescent="0.3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</row>
    <row r="107" spans="1:22" x14ac:dyDescent="0.3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</row>
    <row r="108" spans="1:22" x14ac:dyDescent="0.3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</row>
    <row r="109" spans="1:22" x14ac:dyDescent="0.3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</row>
    <row r="110" spans="1:22" x14ac:dyDescent="0.3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</row>
    <row r="111" spans="1:22" x14ac:dyDescent="0.3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</row>
    <row r="112" spans="1:22" x14ac:dyDescent="0.3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</row>
    <row r="113" spans="1:22" x14ac:dyDescent="0.3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</row>
    <row r="114" spans="1:22" x14ac:dyDescent="0.3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</row>
    <row r="115" spans="1:22" x14ac:dyDescent="0.3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</row>
    <row r="116" spans="1:22" x14ac:dyDescent="0.3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</row>
    <row r="117" spans="1:22" x14ac:dyDescent="0.3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</row>
    <row r="118" spans="1:22" x14ac:dyDescent="0.3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</row>
    <row r="119" spans="1:22" x14ac:dyDescent="0.3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</row>
    <row r="120" spans="1:22" x14ac:dyDescent="0.3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</row>
    <row r="121" spans="1:22" x14ac:dyDescent="0.3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</row>
    <row r="122" spans="1:22" x14ac:dyDescent="0.3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</row>
    <row r="123" spans="1:22" x14ac:dyDescent="0.3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</row>
    <row r="124" spans="1:22" x14ac:dyDescent="0.3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</row>
    <row r="125" spans="1:22" x14ac:dyDescent="0.3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</row>
    <row r="126" spans="1:22" x14ac:dyDescent="0.3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</row>
    <row r="127" spans="1:22" x14ac:dyDescent="0.3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</row>
    <row r="128" spans="1:22" x14ac:dyDescent="0.3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</row>
    <row r="129" spans="1:22" x14ac:dyDescent="0.3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</row>
    <row r="130" spans="1:22" x14ac:dyDescent="0.3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</row>
    <row r="131" spans="1:22" x14ac:dyDescent="0.3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</row>
    <row r="132" spans="1:22" x14ac:dyDescent="0.3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</row>
    <row r="133" spans="1:22" x14ac:dyDescent="0.3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</row>
    <row r="134" spans="1:22" x14ac:dyDescent="0.3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</row>
    <row r="135" spans="1:22" x14ac:dyDescent="0.3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</row>
    <row r="136" spans="1:22" x14ac:dyDescent="0.3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</row>
    <row r="137" spans="1:22" x14ac:dyDescent="0.3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</row>
    <row r="138" spans="1:22" x14ac:dyDescent="0.3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</row>
    <row r="139" spans="1:22" x14ac:dyDescent="0.3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</row>
    <row r="140" spans="1:22" x14ac:dyDescent="0.3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</row>
    <row r="141" spans="1:22" x14ac:dyDescent="0.3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</row>
    <row r="142" spans="1:22" x14ac:dyDescent="0.3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</row>
    <row r="143" spans="1:22" x14ac:dyDescent="0.3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</row>
    <row r="144" spans="1:22" x14ac:dyDescent="0.3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</row>
    <row r="145" spans="1:22" x14ac:dyDescent="0.3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</row>
    <row r="146" spans="1:22" x14ac:dyDescent="0.3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</row>
    <row r="147" spans="1:22" x14ac:dyDescent="0.3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</row>
    <row r="148" spans="1:22" x14ac:dyDescent="0.3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</row>
    <row r="149" spans="1:22" x14ac:dyDescent="0.3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</row>
    <row r="150" spans="1:22" x14ac:dyDescent="0.3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</row>
    <row r="151" spans="1:22" x14ac:dyDescent="0.3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</row>
    <row r="152" spans="1:22" x14ac:dyDescent="0.3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</row>
    <row r="153" spans="1:22" x14ac:dyDescent="0.3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</row>
    <row r="154" spans="1:22" x14ac:dyDescent="0.3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</row>
    <row r="155" spans="1:22" x14ac:dyDescent="0.3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</row>
    <row r="156" spans="1:22" x14ac:dyDescent="0.3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</row>
    <row r="157" spans="1:22" x14ac:dyDescent="0.3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</row>
    <row r="158" spans="1:22" x14ac:dyDescent="0.3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</row>
    <row r="159" spans="1:22" x14ac:dyDescent="0.3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</row>
    <row r="160" spans="1:22" x14ac:dyDescent="0.3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</row>
    <row r="161" spans="1:22" x14ac:dyDescent="0.3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</row>
    <row r="162" spans="1:22" x14ac:dyDescent="0.3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</row>
    <row r="163" spans="1:22" x14ac:dyDescent="0.3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</row>
    <row r="164" spans="1:22" x14ac:dyDescent="0.3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</row>
    <row r="165" spans="1:22" x14ac:dyDescent="0.3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</row>
    <row r="166" spans="1:22" x14ac:dyDescent="0.3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</row>
    <row r="167" spans="1:22" x14ac:dyDescent="0.3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</row>
    <row r="168" spans="1:22" x14ac:dyDescent="0.3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</row>
    <row r="169" spans="1:22" x14ac:dyDescent="0.3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</row>
    <row r="170" spans="1:22" x14ac:dyDescent="0.3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</row>
    <row r="171" spans="1:22" x14ac:dyDescent="0.3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</row>
    <row r="172" spans="1:22" x14ac:dyDescent="0.3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</row>
    <row r="173" spans="1:22" x14ac:dyDescent="0.3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</row>
    <row r="174" spans="1:22" x14ac:dyDescent="0.3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</row>
    <row r="175" spans="1:22" x14ac:dyDescent="0.3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</row>
    <row r="176" spans="1:22" x14ac:dyDescent="0.3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</row>
    <row r="177" spans="1:22" x14ac:dyDescent="0.3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</row>
    <row r="178" spans="1:22" x14ac:dyDescent="0.3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</row>
    <row r="179" spans="1:22" x14ac:dyDescent="0.3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</row>
    <row r="180" spans="1:22" x14ac:dyDescent="0.3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</row>
    <row r="181" spans="1:22" x14ac:dyDescent="0.3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</row>
    <row r="182" spans="1:22" x14ac:dyDescent="0.3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</row>
    <row r="183" spans="1:22" x14ac:dyDescent="0.3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</row>
    <row r="184" spans="1:22" x14ac:dyDescent="0.3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</row>
    <row r="185" spans="1:22" x14ac:dyDescent="0.3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</row>
    <row r="186" spans="1:22" x14ac:dyDescent="0.3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</row>
    <row r="187" spans="1:22" x14ac:dyDescent="0.3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</row>
    <row r="188" spans="1:22" x14ac:dyDescent="0.3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</row>
    <row r="189" spans="1:22" x14ac:dyDescent="0.3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</row>
    <row r="190" spans="1:22" x14ac:dyDescent="0.3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</row>
    <row r="191" spans="1:22" x14ac:dyDescent="0.3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</row>
    <row r="192" spans="1:22" x14ac:dyDescent="0.3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</row>
    <row r="193" spans="1:22" x14ac:dyDescent="0.3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</row>
    <row r="194" spans="1:22" x14ac:dyDescent="0.3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</row>
    <row r="195" spans="1:22" x14ac:dyDescent="0.3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</row>
    <row r="196" spans="1:22" x14ac:dyDescent="0.3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</row>
    <row r="197" spans="1:22" x14ac:dyDescent="0.3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</row>
    <row r="198" spans="1:22" x14ac:dyDescent="0.3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</row>
    <row r="199" spans="1:22" x14ac:dyDescent="0.3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</row>
    <row r="200" spans="1:22" x14ac:dyDescent="0.3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</row>
    <row r="201" spans="1:22" x14ac:dyDescent="0.3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</row>
    <row r="202" spans="1:22" x14ac:dyDescent="0.3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</row>
    <row r="203" spans="1:22" x14ac:dyDescent="0.3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</row>
    <row r="204" spans="1:22" x14ac:dyDescent="0.3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</row>
    <row r="205" spans="1:22" x14ac:dyDescent="0.3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</row>
    <row r="206" spans="1:22" x14ac:dyDescent="0.3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</row>
    <row r="207" spans="1:22" x14ac:dyDescent="0.3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</row>
    <row r="208" spans="1:22" x14ac:dyDescent="0.3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</row>
    <row r="209" spans="1:22" x14ac:dyDescent="0.3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</row>
    <row r="210" spans="1:22" x14ac:dyDescent="0.3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</row>
    <row r="211" spans="1:22" x14ac:dyDescent="0.3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</row>
    <row r="212" spans="1:22" x14ac:dyDescent="0.3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</row>
    <row r="213" spans="1:22" x14ac:dyDescent="0.3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</row>
    <row r="214" spans="1:22" x14ac:dyDescent="0.3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</row>
    <row r="215" spans="1:22" x14ac:dyDescent="0.3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</row>
    <row r="216" spans="1:22" x14ac:dyDescent="0.3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</row>
    <row r="217" spans="1:22" x14ac:dyDescent="0.3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</row>
    <row r="218" spans="1:22" x14ac:dyDescent="0.3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</row>
    <row r="219" spans="1:22" x14ac:dyDescent="0.3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</row>
    <row r="220" spans="1:22" x14ac:dyDescent="0.3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</row>
    <row r="221" spans="1:22" x14ac:dyDescent="0.3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</row>
    <row r="222" spans="1:22" x14ac:dyDescent="0.3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</row>
    <row r="223" spans="1:22" x14ac:dyDescent="0.3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</row>
    <row r="224" spans="1:22" x14ac:dyDescent="0.3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</row>
    <row r="225" spans="1:22" x14ac:dyDescent="0.3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</row>
    <row r="226" spans="1:22" x14ac:dyDescent="0.3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</row>
    <row r="227" spans="1:22" x14ac:dyDescent="0.3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</row>
    <row r="228" spans="1:22" x14ac:dyDescent="0.3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</row>
    <row r="229" spans="1:22" x14ac:dyDescent="0.3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</row>
    <row r="230" spans="1:22" x14ac:dyDescent="0.3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</row>
    <row r="231" spans="1:22" x14ac:dyDescent="0.3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</row>
    <row r="232" spans="1:22" x14ac:dyDescent="0.3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</row>
    <row r="233" spans="1:22" x14ac:dyDescent="0.3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</row>
    <row r="234" spans="1:22" x14ac:dyDescent="0.3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</row>
    <row r="235" spans="1:22" x14ac:dyDescent="0.3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</row>
    <row r="236" spans="1:22" x14ac:dyDescent="0.3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</row>
    <row r="237" spans="1:22" x14ac:dyDescent="0.3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</row>
    <row r="238" spans="1:22" x14ac:dyDescent="0.3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</row>
    <row r="239" spans="1:22" x14ac:dyDescent="0.3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</row>
    <row r="240" spans="1:22" x14ac:dyDescent="0.3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</row>
    <row r="241" spans="1:22" x14ac:dyDescent="0.3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</row>
    <row r="242" spans="1:22" x14ac:dyDescent="0.3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</row>
    <row r="243" spans="1:22" x14ac:dyDescent="0.3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</row>
    <row r="244" spans="1:22" x14ac:dyDescent="0.3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</row>
    <row r="245" spans="1:22" x14ac:dyDescent="0.3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</row>
    <row r="246" spans="1:22" x14ac:dyDescent="0.3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</row>
    <row r="247" spans="1:22" x14ac:dyDescent="0.3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</row>
    <row r="248" spans="1:22" x14ac:dyDescent="0.3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</row>
    <row r="249" spans="1:22" x14ac:dyDescent="0.3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</row>
    <row r="250" spans="1:22" x14ac:dyDescent="0.3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</row>
    <row r="251" spans="1:22" x14ac:dyDescent="0.3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</row>
    <row r="252" spans="1:22" x14ac:dyDescent="0.3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</row>
    <row r="253" spans="1:22" x14ac:dyDescent="0.3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</row>
    <row r="254" spans="1:22" x14ac:dyDescent="0.3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</row>
    <row r="255" spans="1:22" x14ac:dyDescent="0.3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</row>
    <row r="256" spans="1:22" x14ac:dyDescent="0.3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</row>
    <row r="257" spans="1:22" x14ac:dyDescent="0.3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</row>
    <row r="258" spans="1:22" x14ac:dyDescent="0.3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</row>
    <row r="259" spans="1:22" x14ac:dyDescent="0.3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</row>
    <row r="260" spans="1:22" x14ac:dyDescent="0.3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</row>
    <row r="261" spans="1:22" x14ac:dyDescent="0.3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</row>
    <row r="262" spans="1:22" x14ac:dyDescent="0.3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</row>
    <row r="263" spans="1:22" x14ac:dyDescent="0.3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</row>
    <row r="264" spans="1:22" x14ac:dyDescent="0.3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</row>
    <row r="265" spans="1:22" x14ac:dyDescent="0.3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</row>
    <row r="266" spans="1:22" x14ac:dyDescent="0.3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</row>
    <row r="267" spans="1:22" x14ac:dyDescent="0.3"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</row>
    <row r="268" spans="1:22" x14ac:dyDescent="0.3">
      <c r="G268" s="137"/>
      <c r="L268" s="137"/>
      <c r="M268" s="137"/>
      <c r="N268" s="137"/>
      <c r="O268" s="137"/>
      <c r="T268" s="137"/>
      <c r="U268" s="137"/>
      <c r="V268" s="137"/>
    </row>
  </sheetData>
  <mergeCells count="5">
    <mergeCell ref="X2:AA2"/>
    <mergeCell ref="AF2:AI2"/>
    <mergeCell ref="B1:E1"/>
    <mergeCell ref="H2:K2"/>
    <mergeCell ref="P2:S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33"/>
  <sheetViews>
    <sheetView zoomScale="80" zoomScaleNormal="80" workbookViewId="0">
      <selection activeCell="K8" sqref="K8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3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108</v>
      </c>
      <c r="B1" s="5"/>
      <c r="C1" s="2"/>
      <c r="D1" s="2"/>
      <c r="E1" s="2"/>
      <c r="F1" s="2"/>
      <c r="G1" s="3"/>
      <c r="H1" s="3"/>
      <c r="I1" s="3"/>
      <c r="J1" s="1" t="s">
        <v>109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110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111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112</v>
      </c>
      <c r="L4" s="13"/>
      <c r="M4" s="14" t="s">
        <v>113</v>
      </c>
      <c r="N4" s="8"/>
      <c r="O4" s="9"/>
      <c r="Q4" s="10"/>
      <c r="R4" s="10"/>
    </row>
    <row r="5" spans="1:25" ht="15.6" x14ac:dyDescent="0.3">
      <c r="I5" s="15"/>
      <c r="J5" s="16" t="s">
        <v>114</v>
      </c>
      <c r="K5" s="17" t="e">
        <f>S152/Q152</f>
        <v>#DIV/0!</v>
      </c>
      <c r="L5" s="18" t="s">
        <v>115</v>
      </c>
      <c r="M5" s="19" t="e">
        <f>(J152-K5*K152)-LOG10(15)</f>
        <v>#DIV/0!</v>
      </c>
      <c r="N5" s="8"/>
      <c r="O5" s="9"/>
      <c r="Q5" s="10"/>
      <c r="R5" s="10"/>
    </row>
    <row r="6" spans="1:25" x14ac:dyDescent="0.25">
      <c r="A6" s="20"/>
      <c r="B6" s="437" t="s">
        <v>220</v>
      </c>
      <c r="C6" s="438"/>
      <c r="D6" s="438"/>
      <c r="E6" s="438"/>
      <c r="F6" s="438"/>
      <c r="G6" s="438"/>
      <c r="H6" s="439"/>
      <c r="I6" s="15"/>
    </row>
    <row r="7" spans="1:25" ht="60" customHeight="1" x14ac:dyDescent="0.25">
      <c r="A7" s="21" t="s">
        <v>116</v>
      </c>
      <c r="B7" s="148" t="s">
        <v>117</v>
      </c>
      <c r="C7" s="22" t="s">
        <v>118</v>
      </c>
      <c r="D7" s="22" t="s">
        <v>119</v>
      </c>
      <c r="E7" s="22" t="s">
        <v>120</v>
      </c>
      <c r="F7" s="22" t="s">
        <v>121</v>
      </c>
      <c r="G7" s="22" t="s">
        <v>122</v>
      </c>
      <c r="H7" s="23" t="s">
        <v>123</v>
      </c>
      <c r="I7" s="15"/>
      <c r="J7" s="24" t="s">
        <v>124</v>
      </c>
      <c r="K7" s="24" t="s">
        <v>125</v>
      </c>
      <c r="L7" s="25" t="s">
        <v>126</v>
      </c>
      <c r="M7" s="24" t="s">
        <v>127</v>
      </c>
      <c r="N7" s="24" t="s">
        <v>128</v>
      </c>
      <c r="O7" s="26" t="s">
        <v>129</v>
      </c>
      <c r="P7" s="24" t="s">
        <v>130</v>
      </c>
      <c r="Q7" s="24" t="s">
        <v>131</v>
      </c>
      <c r="R7" s="24" t="s">
        <v>132</v>
      </c>
      <c r="S7" s="24" t="s">
        <v>133</v>
      </c>
      <c r="T7" s="24" t="s">
        <v>134</v>
      </c>
      <c r="U7" s="27" t="s">
        <v>135</v>
      </c>
      <c r="V7" s="24" t="s">
        <v>136</v>
      </c>
      <c r="W7" s="28" t="s">
        <v>137</v>
      </c>
      <c r="X7" s="29" t="s">
        <v>138</v>
      </c>
      <c r="Y7" s="30" t="s">
        <v>139</v>
      </c>
    </row>
    <row r="8" spans="1:25" x14ac:dyDescent="0.25">
      <c r="A8" s="149">
        <v>1</v>
      </c>
      <c r="B8" s="150" t="str">
        <f>'Run 1'!A11</f>
        <v>A1</v>
      </c>
      <c r="C8" s="151">
        <f>'Exact copy numbers'!C$4</f>
        <v>0</v>
      </c>
      <c r="D8" s="152">
        <f>'Run 1'!C11</f>
        <v>0</v>
      </c>
      <c r="E8" s="153">
        <f>STDEVA(D8:D10)</f>
        <v>0</v>
      </c>
      <c r="F8" s="154">
        <f>AVERAGE(D8:D10)</f>
        <v>0</v>
      </c>
      <c r="G8" s="155" t="e">
        <f t="shared" ref="G8:G71" si="0">POWER(10,$K$5*D8+$M$5)</f>
        <v>#DIV/0!</v>
      </c>
      <c r="H8" s="156" t="e">
        <f>AVERAGE(G8:G10)</f>
        <v>#DIV/0!</v>
      </c>
      <c r="I8" s="157"/>
      <c r="J8" s="158" t="str">
        <f>IF('Run 1'!C11="","",LOG(C8))</f>
        <v/>
      </c>
      <c r="K8" s="159" t="str">
        <f>IF('Run 1'!C11="","",'Run 1'!C11)</f>
        <v/>
      </c>
      <c r="L8" s="160" t="str">
        <f>IF('Run 1'!C11="","",J8-J$152)</f>
        <v/>
      </c>
      <c r="M8" s="161" t="str">
        <f>IF('Run 1'!C11="","",L8*L8)</f>
        <v/>
      </c>
      <c r="N8" s="162"/>
      <c r="O8" s="153" t="str">
        <f>IF('Run 1'!C11="","",K8-$K$152)</f>
        <v/>
      </c>
      <c r="P8" s="163" t="str">
        <f>IF('Run 1'!C11="","",(K8-$K$152)^2)</f>
        <v/>
      </c>
      <c r="Q8" s="163"/>
      <c r="R8" s="163" t="str">
        <f>IF('Run 1'!C11="","",L8*O8)</f>
        <v/>
      </c>
      <c r="S8" s="163"/>
      <c r="T8" s="163"/>
      <c r="U8" s="163"/>
      <c r="V8" s="163"/>
      <c r="W8" s="163"/>
      <c r="X8" s="163"/>
      <c r="Y8" s="163"/>
    </row>
    <row r="9" spans="1:25" x14ac:dyDescent="0.25">
      <c r="A9" s="164"/>
      <c r="B9" s="165" t="str">
        <f>'Run 1'!A12</f>
        <v>A2</v>
      </c>
      <c r="C9" s="166">
        <f>'Exact copy numbers'!C$4</f>
        <v>0</v>
      </c>
      <c r="D9" s="167">
        <f>'Run 1'!C12</f>
        <v>0</v>
      </c>
      <c r="E9" s="159"/>
      <c r="F9" s="168"/>
      <c r="G9" s="169" t="e">
        <f t="shared" si="0"/>
        <v>#DIV/0!</v>
      </c>
      <c r="H9" s="170"/>
      <c r="I9" s="157"/>
      <c r="J9" s="158" t="str">
        <f>IF('Run 1'!C12="","",LOG(C9))</f>
        <v/>
      </c>
      <c r="K9" s="159" t="str">
        <f>IF('Run 1'!C12="","",'Run 1'!C12)</f>
        <v/>
      </c>
      <c r="L9" s="160" t="str">
        <f>IF('Run 1'!C12="","",J9-J$152)</f>
        <v/>
      </c>
      <c r="M9" s="161" t="str">
        <f>IF('Run 1'!C12="","",L9*L9)</f>
        <v/>
      </c>
      <c r="N9" s="162"/>
      <c r="O9" s="153" t="str">
        <f>IF('Run 1'!C12="","",K9-$K$152)</f>
        <v/>
      </c>
      <c r="P9" s="163" t="str">
        <f>IF('Run 1'!C12="","",(K9-$K$152)^2)</f>
        <v/>
      </c>
      <c r="Q9" s="163"/>
      <c r="R9" s="163" t="str">
        <f>IF('Run 1'!C12="","",L9*O9)</f>
        <v/>
      </c>
      <c r="S9" s="163"/>
      <c r="T9" s="163"/>
      <c r="U9" s="163"/>
      <c r="V9" s="163"/>
      <c r="W9" s="163"/>
      <c r="X9" s="163"/>
      <c r="Y9" s="163"/>
    </row>
    <row r="10" spans="1:25" x14ac:dyDescent="0.25">
      <c r="A10" s="164"/>
      <c r="B10" s="171" t="str">
        <f>'Run 1'!A13</f>
        <v>A3</v>
      </c>
      <c r="C10" s="172">
        <f>'Exact copy numbers'!C$4</f>
        <v>0</v>
      </c>
      <c r="D10" s="173">
        <f>'Run 1'!C13</f>
        <v>0</v>
      </c>
      <c r="E10" s="174"/>
      <c r="F10" s="175"/>
      <c r="G10" s="176" t="e">
        <f t="shared" si="0"/>
        <v>#DIV/0!</v>
      </c>
      <c r="H10" s="177"/>
      <c r="I10" s="157"/>
      <c r="J10" s="158" t="str">
        <f>IF('Run 1'!C13="","",LOG(C10))</f>
        <v/>
      </c>
      <c r="K10" s="159" t="str">
        <f>IF('Run 1'!C13="","",'Run 1'!C13)</f>
        <v/>
      </c>
      <c r="L10" s="160" t="str">
        <f>IF('Run 1'!C13="","",J10-J$152)</f>
        <v/>
      </c>
      <c r="M10" s="161" t="str">
        <f>IF('Run 1'!C13="","",L10*L10)</f>
        <v/>
      </c>
      <c r="N10" s="162"/>
      <c r="O10" s="153" t="str">
        <f>IF('Run 1'!C13="","",K10-$K$152)</f>
        <v/>
      </c>
      <c r="P10" s="163" t="str">
        <f>IF('Run 1'!C13="","",(K10-$K$152)^2)</f>
        <v/>
      </c>
      <c r="Q10" s="163"/>
      <c r="R10" s="163" t="str">
        <f>IF('Run 1'!C13="","",L10*O10)</f>
        <v/>
      </c>
      <c r="S10" s="163"/>
      <c r="T10" s="163"/>
      <c r="U10" s="163"/>
      <c r="V10" s="163"/>
      <c r="W10" s="163"/>
      <c r="X10" s="163"/>
      <c r="Y10" s="163"/>
    </row>
    <row r="11" spans="1:25" x14ac:dyDescent="0.25">
      <c r="A11" s="164"/>
      <c r="B11" s="150" t="str">
        <f>'Run 1'!A14</f>
        <v>A4</v>
      </c>
      <c r="C11" s="151">
        <f>'Exact copy numbers'!C$5</f>
        <v>0</v>
      </c>
      <c r="D11" s="152">
        <f>'Run 1'!C14</f>
        <v>0</v>
      </c>
      <c r="E11" s="153">
        <f>STDEVA(D11:D13)</f>
        <v>0</v>
      </c>
      <c r="F11" s="154">
        <f>AVERAGE(D11:D13)</f>
        <v>0</v>
      </c>
      <c r="G11" s="155" t="e">
        <f t="shared" si="0"/>
        <v>#DIV/0!</v>
      </c>
      <c r="H11" s="156" t="e">
        <f>AVERAGE(G11:G13)</f>
        <v>#DIV/0!</v>
      </c>
      <c r="I11" s="157"/>
      <c r="J11" s="158" t="str">
        <f>IF('Run 1'!C14="","",LOG(C11))</f>
        <v/>
      </c>
      <c r="K11" s="159" t="str">
        <f>IF('Run 1'!C14="","",'Run 1'!C14)</f>
        <v/>
      </c>
      <c r="L11" s="160" t="str">
        <f>IF('Run 1'!C14="","",J11-J$152)</f>
        <v/>
      </c>
      <c r="M11" s="161" t="str">
        <f>IF('Run 1'!C14="","",L11*L11)</f>
        <v/>
      </c>
      <c r="N11" s="162"/>
      <c r="O11" s="153" t="str">
        <f>IF('Run 1'!C14="","",K11-$K$152)</f>
        <v/>
      </c>
      <c r="P11" s="163" t="str">
        <f>IF('Run 1'!C14="","",(K11-$K$152)^2)</f>
        <v/>
      </c>
      <c r="Q11" s="163"/>
      <c r="R11" s="163" t="str">
        <f>IF('Run 1'!C14="","",L11*O11)</f>
        <v/>
      </c>
      <c r="S11" s="163"/>
      <c r="T11" s="163"/>
      <c r="U11" s="163"/>
      <c r="V11" s="163"/>
      <c r="W11" s="163"/>
      <c r="X11" s="163"/>
      <c r="Y11" s="163"/>
    </row>
    <row r="12" spans="1:25" x14ac:dyDescent="0.25">
      <c r="A12" s="164"/>
      <c r="B12" s="165" t="str">
        <f>'Run 1'!A15</f>
        <v>A5</v>
      </c>
      <c r="C12" s="166">
        <f>'Exact copy numbers'!C$5</f>
        <v>0</v>
      </c>
      <c r="D12" s="167">
        <f>'Run 1'!C15</f>
        <v>0</v>
      </c>
      <c r="E12" s="159"/>
      <c r="F12" s="168"/>
      <c r="G12" s="169" t="e">
        <f t="shared" si="0"/>
        <v>#DIV/0!</v>
      </c>
      <c r="H12" s="170"/>
      <c r="I12" s="157"/>
      <c r="J12" s="158" t="str">
        <f>IF('Run 1'!C15="","",LOG(C12))</f>
        <v/>
      </c>
      <c r="K12" s="159" t="str">
        <f>IF('Run 1'!C15="","",'Run 1'!C15)</f>
        <v/>
      </c>
      <c r="L12" s="160" t="str">
        <f>IF('Run 1'!C15="","",J12-J$152)</f>
        <v/>
      </c>
      <c r="M12" s="161" t="str">
        <f>IF('Run 1'!C15="","",L12*L12)</f>
        <v/>
      </c>
      <c r="N12" s="162"/>
      <c r="O12" s="153" t="str">
        <f>IF('Run 1'!C15="","",K12-$K$152)</f>
        <v/>
      </c>
      <c r="P12" s="163" t="str">
        <f>IF('Run 1'!C15="","",(K12-$K$152)^2)</f>
        <v/>
      </c>
      <c r="Q12" s="163"/>
      <c r="R12" s="163" t="str">
        <f>IF('Run 1'!C15="","",L12*O12)</f>
        <v/>
      </c>
      <c r="S12" s="163"/>
      <c r="T12" s="163"/>
      <c r="U12" s="163"/>
      <c r="V12" s="163"/>
      <c r="W12" s="163"/>
      <c r="X12" s="163"/>
      <c r="Y12" s="163"/>
    </row>
    <row r="13" spans="1:25" x14ac:dyDescent="0.25">
      <c r="A13" s="164"/>
      <c r="B13" s="171" t="str">
        <f>'Run 1'!A16</f>
        <v>A6</v>
      </c>
      <c r="C13" s="172">
        <f>'Exact copy numbers'!C$5</f>
        <v>0</v>
      </c>
      <c r="D13" s="173">
        <f>'Run 1'!C16</f>
        <v>0</v>
      </c>
      <c r="E13" s="174"/>
      <c r="F13" s="175"/>
      <c r="G13" s="176" t="e">
        <f t="shared" si="0"/>
        <v>#DIV/0!</v>
      </c>
      <c r="H13" s="177"/>
      <c r="I13" s="157"/>
      <c r="J13" s="158" t="str">
        <f>IF('Run 1'!C16="","",LOG(C13))</f>
        <v/>
      </c>
      <c r="K13" s="159" t="str">
        <f>IF('Run 1'!C16="","",'Run 1'!C16)</f>
        <v/>
      </c>
      <c r="L13" s="160" t="str">
        <f>IF('Run 1'!C16="","",J13-J$152)</f>
        <v/>
      </c>
      <c r="M13" s="161" t="str">
        <f>IF('Run 1'!C16="","",L13*L13)</f>
        <v/>
      </c>
      <c r="N13" s="162"/>
      <c r="O13" s="153" t="str">
        <f>IF('Run 1'!C16="","",K13-$K$152)</f>
        <v/>
      </c>
      <c r="P13" s="163" t="str">
        <f>IF('Run 1'!C16="","",(K13-$K$152)^2)</f>
        <v/>
      </c>
      <c r="Q13" s="163"/>
      <c r="R13" s="163" t="str">
        <f>IF('Run 1'!C16="","",L13*O13)</f>
        <v/>
      </c>
      <c r="S13" s="163"/>
      <c r="T13" s="163"/>
      <c r="U13" s="163"/>
      <c r="V13" s="163"/>
      <c r="W13" s="163"/>
      <c r="X13" s="163"/>
      <c r="Y13" s="163"/>
    </row>
    <row r="14" spans="1:25" x14ac:dyDescent="0.25">
      <c r="A14" s="164"/>
      <c r="B14" s="150" t="str">
        <f>'Run 1'!A17</f>
        <v>A7</v>
      </c>
      <c r="C14" s="151">
        <f>'Exact copy numbers'!C$6</f>
        <v>0</v>
      </c>
      <c r="D14" s="152">
        <f>'Run 1'!C17</f>
        <v>0</v>
      </c>
      <c r="E14" s="153">
        <f>STDEVA(D14:D16)</f>
        <v>0</v>
      </c>
      <c r="F14" s="154">
        <f>AVERAGE(D14:D16)</f>
        <v>0</v>
      </c>
      <c r="G14" s="155" t="e">
        <f t="shared" si="0"/>
        <v>#DIV/0!</v>
      </c>
      <c r="H14" s="156" t="e">
        <f>AVERAGE(G14:G16)</f>
        <v>#DIV/0!</v>
      </c>
      <c r="I14" s="157"/>
      <c r="J14" s="158" t="str">
        <f>IF('Run 1'!C17="","",LOG(C14))</f>
        <v/>
      </c>
      <c r="K14" s="159" t="str">
        <f>IF('Run 1'!C17="","",'Run 1'!C17)</f>
        <v/>
      </c>
      <c r="L14" s="160" t="str">
        <f>IF('Run 1'!C17="","",J14-J$152)</f>
        <v/>
      </c>
      <c r="M14" s="161" t="str">
        <f>IF('Run 1'!C17="","",L14*L14)</f>
        <v/>
      </c>
      <c r="N14" s="162"/>
      <c r="O14" s="153" t="str">
        <f>IF('Run 1'!C17="","",K14-$K$152)</f>
        <v/>
      </c>
      <c r="P14" s="163" t="str">
        <f>IF('Run 1'!C17="","",(K14-$K$152)^2)</f>
        <v/>
      </c>
      <c r="Q14" s="163"/>
      <c r="R14" s="163" t="str">
        <f>IF('Run 1'!C17="","",L14*O14)</f>
        <v/>
      </c>
      <c r="S14" s="163"/>
      <c r="T14" s="163"/>
      <c r="U14" s="163"/>
      <c r="V14" s="163"/>
      <c r="W14" s="163"/>
      <c r="X14" s="163"/>
      <c r="Y14" s="163"/>
    </row>
    <row r="15" spans="1:25" x14ac:dyDescent="0.25">
      <c r="A15" s="164"/>
      <c r="B15" s="165" t="str">
        <f>'Run 1'!A18</f>
        <v>A8</v>
      </c>
      <c r="C15" s="166">
        <f>'Exact copy numbers'!C$6</f>
        <v>0</v>
      </c>
      <c r="D15" s="167">
        <f>'Run 1'!C18</f>
        <v>0</v>
      </c>
      <c r="E15" s="159"/>
      <c r="F15" s="168"/>
      <c r="G15" s="169" t="e">
        <f t="shared" si="0"/>
        <v>#DIV/0!</v>
      </c>
      <c r="H15" s="170"/>
      <c r="I15" s="157"/>
      <c r="J15" s="158" t="str">
        <f>IF('Run 1'!C18="","",LOG(C15))</f>
        <v/>
      </c>
      <c r="K15" s="159" t="str">
        <f>IF('Run 1'!C18="","",'Run 1'!C18)</f>
        <v/>
      </c>
      <c r="L15" s="160" t="str">
        <f>IF('Run 1'!C18="","",J15-J$152)</f>
        <v/>
      </c>
      <c r="M15" s="161" t="str">
        <f>IF('Run 1'!C18="","",L15*L15)</f>
        <v/>
      </c>
      <c r="N15" s="162"/>
      <c r="O15" s="153" t="str">
        <f>IF('Run 1'!C18="","",K15-$K$152)</f>
        <v/>
      </c>
      <c r="P15" s="163" t="str">
        <f>IF('Run 1'!C18="","",(K15-$K$152)^2)</f>
        <v/>
      </c>
      <c r="Q15" s="163"/>
      <c r="R15" s="163" t="str">
        <f>IF('Run 1'!C18="","",L15*O15)</f>
        <v/>
      </c>
      <c r="S15" s="163"/>
      <c r="T15" s="163"/>
      <c r="U15" s="163"/>
      <c r="V15" s="163"/>
      <c r="W15" s="163"/>
      <c r="X15" s="163"/>
      <c r="Y15" s="163"/>
    </row>
    <row r="16" spans="1:25" x14ac:dyDescent="0.25">
      <c r="A16" s="178"/>
      <c r="B16" s="171" t="str">
        <f>'Run 1'!A19</f>
        <v>A9</v>
      </c>
      <c r="C16" s="172">
        <f>'Exact copy numbers'!C$6</f>
        <v>0</v>
      </c>
      <c r="D16" s="173">
        <f>'Run 1'!C19</f>
        <v>0</v>
      </c>
      <c r="E16" s="159"/>
      <c r="F16" s="168"/>
      <c r="G16" s="169" t="e">
        <f t="shared" si="0"/>
        <v>#DIV/0!</v>
      </c>
      <c r="H16" s="170"/>
      <c r="I16" s="157"/>
      <c r="J16" s="158" t="str">
        <f>IF('Run 1'!C19="","",LOG(C16))</f>
        <v/>
      </c>
      <c r="K16" s="159" t="str">
        <f>IF('Run 1'!C19="","",'Run 1'!C19)</f>
        <v/>
      </c>
      <c r="L16" s="160" t="str">
        <f>IF('Run 1'!C19="","",J16-J$152)</f>
        <v/>
      </c>
      <c r="M16" s="161" t="str">
        <f>IF('Run 1'!C19="","",L16*L16)</f>
        <v/>
      </c>
      <c r="N16" s="162"/>
      <c r="O16" s="153" t="str">
        <f>IF('Run 1'!C19="","",K16-$K$152)</f>
        <v/>
      </c>
      <c r="P16" s="163" t="str">
        <f>IF('Run 1'!C19="","",(K16-$K$152)^2)</f>
        <v/>
      </c>
      <c r="Q16" s="163"/>
      <c r="R16" s="163" t="str">
        <f>IF('Run 1'!C19="","",L16*O16)</f>
        <v/>
      </c>
      <c r="S16" s="163"/>
      <c r="T16" s="163"/>
      <c r="U16" s="163"/>
      <c r="V16" s="163"/>
      <c r="W16" s="163"/>
      <c r="X16" s="163"/>
      <c r="Y16" s="163"/>
    </row>
    <row r="17" spans="1:25" x14ac:dyDescent="0.25">
      <c r="A17" s="149">
        <v>2</v>
      </c>
      <c r="B17" s="150" t="str">
        <f>'Run 1'!A20</f>
        <v>B1</v>
      </c>
      <c r="C17" s="151">
        <f>'Exact copy numbers'!C$4</f>
        <v>0</v>
      </c>
      <c r="D17" s="152">
        <f>'Run 1'!C20</f>
        <v>0</v>
      </c>
      <c r="E17" s="153">
        <f>STDEVA(D17:D19)</f>
        <v>0</v>
      </c>
      <c r="F17" s="154">
        <f>AVERAGE(D17:D19)</f>
        <v>0</v>
      </c>
      <c r="G17" s="155" t="e">
        <f t="shared" si="0"/>
        <v>#DIV/0!</v>
      </c>
      <c r="H17" s="156" t="e">
        <f>AVERAGE(G17:G19)</f>
        <v>#DIV/0!</v>
      </c>
      <c r="I17" s="157"/>
      <c r="J17" s="158" t="str">
        <f>IF('Run 1'!C20="","",LOG(C17))</f>
        <v/>
      </c>
      <c r="K17" s="159" t="str">
        <f>IF('Run 1'!C20="","",'Run 1'!C20)</f>
        <v/>
      </c>
      <c r="L17" s="160" t="str">
        <f>IF('Run 1'!C20="","",J17-J$152)</f>
        <v/>
      </c>
      <c r="M17" s="161" t="str">
        <f>IF('Run 1'!C20="","",L17*L17)</f>
        <v/>
      </c>
      <c r="N17" s="162"/>
      <c r="O17" s="153" t="str">
        <f>IF('Run 1'!C20="","",K17-$K$152)</f>
        <v/>
      </c>
      <c r="P17" s="163" t="str">
        <f>IF('Run 1'!C20="","",(K17-$K$152)^2)</f>
        <v/>
      </c>
      <c r="Q17" s="163"/>
      <c r="R17" s="163" t="str">
        <f>IF('Run 1'!C20="","",L17*O17)</f>
        <v/>
      </c>
      <c r="S17" s="163"/>
      <c r="T17" s="163"/>
      <c r="U17" s="163"/>
      <c r="V17" s="163"/>
      <c r="W17" s="163"/>
      <c r="X17" s="163"/>
      <c r="Y17" s="163"/>
    </row>
    <row r="18" spans="1:25" x14ac:dyDescent="0.25">
      <c r="A18" s="164"/>
      <c r="B18" s="165" t="str">
        <f>'Run 1'!A21</f>
        <v>B2</v>
      </c>
      <c r="C18" s="166">
        <f>'Exact copy numbers'!C$4</f>
        <v>0</v>
      </c>
      <c r="D18" s="167">
        <f>'Run 1'!C21</f>
        <v>0</v>
      </c>
      <c r="E18" s="159"/>
      <c r="F18" s="168"/>
      <c r="G18" s="169" t="e">
        <f t="shared" si="0"/>
        <v>#DIV/0!</v>
      </c>
      <c r="H18" s="170"/>
      <c r="I18" s="157"/>
      <c r="J18" s="158" t="str">
        <f>IF('Run 1'!C21="","",LOG(C18))</f>
        <v/>
      </c>
      <c r="K18" s="159" t="str">
        <f>IF('Run 1'!C21="","",'Run 1'!C21)</f>
        <v/>
      </c>
      <c r="L18" s="160" t="str">
        <f>IF('Run 1'!C21="","",J18-J$152)</f>
        <v/>
      </c>
      <c r="M18" s="161" t="str">
        <f>IF('Run 1'!C21="","",L18*L18)</f>
        <v/>
      </c>
      <c r="N18" s="162"/>
      <c r="O18" s="153" t="str">
        <f>IF('Run 1'!C21="","",K18-$K$152)</f>
        <v/>
      </c>
      <c r="P18" s="163" t="str">
        <f>IF('Run 1'!C21="","",(K18-$K$152)^2)</f>
        <v/>
      </c>
      <c r="Q18" s="163"/>
      <c r="R18" s="163" t="str">
        <f>IF('Run 1'!C21="","",L18*O18)</f>
        <v/>
      </c>
      <c r="S18" s="163"/>
      <c r="T18" s="163"/>
      <c r="U18" s="163"/>
      <c r="V18" s="163"/>
      <c r="W18" s="163"/>
      <c r="X18" s="163"/>
      <c r="Y18" s="163"/>
    </row>
    <row r="19" spans="1:25" x14ac:dyDescent="0.25">
      <c r="A19" s="164"/>
      <c r="B19" s="171" t="str">
        <f>'Run 1'!A22</f>
        <v>B3</v>
      </c>
      <c r="C19" s="172">
        <f>'Exact copy numbers'!C$4</f>
        <v>0</v>
      </c>
      <c r="D19" s="173">
        <f>'Run 1'!C22</f>
        <v>0</v>
      </c>
      <c r="E19" s="174"/>
      <c r="F19" s="175"/>
      <c r="G19" s="176" t="e">
        <f t="shared" si="0"/>
        <v>#DIV/0!</v>
      </c>
      <c r="H19" s="177"/>
      <c r="I19" s="157"/>
      <c r="J19" s="158" t="str">
        <f>IF('Run 1'!C22="","",LOG(C19))</f>
        <v/>
      </c>
      <c r="K19" s="159" t="str">
        <f>IF('Run 1'!C22="","",'Run 1'!C22)</f>
        <v/>
      </c>
      <c r="L19" s="160" t="str">
        <f>IF('Run 1'!C22="","",J19-J$152)</f>
        <v/>
      </c>
      <c r="M19" s="161" t="str">
        <f>IF('Run 1'!C22="","",L19*L19)</f>
        <v/>
      </c>
      <c r="N19" s="162"/>
      <c r="O19" s="153" t="str">
        <f>IF('Run 1'!C22="","",K19-$K$152)</f>
        <v/>
      </c>
      <c r="P19" s="163" t="str">
        <f>IF('Run 1'!C22="","",(K19-$K$152)^2)</f>
        <v/>
      </c>
      <c r="Q19" s="163"/>
      <c r="R19" s="163" t="str">
        <f>IF('Run 1'!C22="","",L19*O19)</f>
        <v/>
      </c>
      <c r="S19" s="163"/>
      <c r="T19" s="163"/>
      <c r="U19" s="163"/>
      <c r="V19" s="163"/>
      <c r="W19" s="163"/>
      <c r="X19" s="163"/>
      <c r="Y19" s="163"/>
    </row>
    <row r="20" spans="1:25" x14ac:dyDescent="0.25">
      <c r="A20" s="164"/>
      <c r="B20" s="150" t="str">
        <f>'Run 1'!A23</f>
        <v>B4</v>
      </c>
      <c r="C20" s="151">
        <f>'Exact copy numbers'!C$5</f>
        <v>0</v>
      </c>
      <c r="D20" s="152">
        <f>'Run 1'!C23</f>
        <v>0</v>
      </c>
      <c r="E20" s="153">
        <f>STDEVA(D20:D22)</f>
        <v>0</v>
      </c>
      <c r="F20" s="154">
        <f>AVERAGE(D20:D22)</f>
        <v>0</v>
      </c>
      <c r="G20" s="155" t="e">
        <f t="shared" si="0"/>
        <v>#DIV/0!</v>
      </c>
      <c r="H20" s="156" t="e">
        <f>AVERAGE(G20:G22)</f>
        <v>#DIV/0!</v>
      </c>
      <c r="I20" s="157"/>
      <c r="J20" s="158" t="str">
        <f>IF('Run 1'!C23="","",LOG(C20))</f>
        <v/>
      </c>
      <c r="K20" s="159" t="str">
        <f>IF('Run 1'!C23="","",'Run 1'!C23)</f>
        <v/>
      </c>
      <c r="L20" s="160" t="str">
        <f>IF('Run 1'!C23="","",J20-J$152)</f>
        <v/>
      </c>
      <c r="M20" s="161" t="str">
        <f>IF('Run 1'!C23="","",L20*L20)</f>
        <v/>
      </c>
      <c r="N20" s="162"/>
      <c r="O20" s="153" t="str">
        <f>IF('Run 1'!C23="","",K20-$K$152)</f>
        <v/>
      </c>
      <c r="P20" s="163" t="str">
        <f>IF('Run 1'!C23="","",(K20-$K$152)^2)</f>
        <v/>
      </c>
      <c r="Q20" s="163"/>
      <c r="R20" s="163" t="str">
        <f>IF('Run 1'!C23="","",L20*O20)</f>
        <v/>
      </c>
      <c r="S20" s="163"/>
      <c r="T20" s="163"/>
      <c r="U20" s="163"/>
      <c r="V20" s="163"/>
      <c r="W20" s="163"/>
      <c r="X20" s="163"/>
      <c r="Y20" s="163"/>
    </row>
    <row r="21" spans="1:25" x14ac:dyDescent="0.25">
      <c r="A21" s="164"/>
      <c r="B21" s="165" t="str">
        <f>'Run 1'!A24</f>
        <v>B5</v>
      </c>
      <c r="C21" s="166">
        <f>'Exact copy numbers'!C$5</f>
        <v>0</v>
      </c>
      <c r="D21" s="167">
        <f>'Run 1'!C24</f>
        <v>0</v>
      </c>
      <c r="E21" s="159"/>
      <c r="F21" s="168"/>
      <c r="G21" s="169" t="e">
        <f t="shared" si="0"/>
        <v>#DIV/0!</v>
      </c>
      <c r="H21" s="170"/>
      <c r="I21" s="157"/>
      <c r="J21" s="158" t="str">
        <f>IF('Run 1'!C24="","",LOG(C21))</f>
        <v/>
      </c>
      <c r="K21" s="159" t="str">
        <f>IF('Run 1'!C24="","",'Run 1'!C24)</f>
        <v/>
      </c>
      <c r="L21" s="160" t="str">
        <f>IF('Run 1'!C24="","",J21-J$152)</f>
        <v/>
      </c>
      <c r="M21" s="161" t="str">
        <f>IF('Run 1'!C24="","",L21*L21)</f>
        <v/>
      </c>
      <c r="N21" s="162"/>
      <c r="O21" s="153" t="str">
        <f>IF('Run 1'!C24="","",K21-$K$152)</f>
        <v/>
      </c>
      <c r="P21" s="163" t="str">
        <f>IF('Run 1'!C24="","",(K21-$K$152)^2)</f>
        <v/>
      </c>
      <c r="Q21" s="163"/>
      <c r="R21" s="163" t="str">
        <f>IF('Run 1'!C24="","",L21*O21)</f>
        <v/>
      </c>
      <c r="S21" s="163"/>
      <c r="T21" s="163"/>
      <c r="U21" s="163"/>
      <c r="V21" s="163"/>
      <c r="W21" s="163"/>
      <c r="X21" s="163"/>
      <c r="Y21" s="163"/>
    </row>
    <row r="22" spans="1:25" x14ac:dyDescent="0.25">
      <c r="A22" s="164"/>
      <c r="B22" s="171" t="str">
        <f>'Run 1'!A25</f>
        <v>B6</v>
      </c>
      <c r="C22" s="172">
        <f>'Exact copy numbers'!C$5</f>
        <v>0</v>
      </c>
      <c r="D22" s="173">
        <f>'Run 1'!C25</f>
        <v>0</v>
      </c>
      <c r="E22" s="174"/>
      <c r="F22" s="175"/>
      <c r="G22" s="176" t="e">
        <f t="shared" si="0"/>
        <v>#DIV/0!</v>
      </c>
      <c r="H22" s="177"/>
      <c r="I22" s="157"/>
      <c r="J22" s="158" t="str">
        <f>IF('Run 1'!C25="","",LOG(C22))</f>
        <v/>
      </c>
      <c r="K22" s="159" t="str">
        <f>IF('Run 1'!C25="","",'Run 1'!C25)</f>
        <v/>
      </c>
      <c r="L22" s="160" t="str">
        <f>IF('Run 1'!C25="","",J22-J$152)</f>
        <v/>
      </c>
      <c r="M22" s="161" t="str">
        <f>IF('Run 1'!C25="","",L22*L22)</f>
        <v/>
      </c>
      <c r="N22" s="162"/>
      <c r="O22" s="153" t="str">
        <f>IF('Run 1'!C25="","",K22-$K$152)</f>
        <v/>
      </c>
      <c r="P22" s="163" t="str">
        <f>IF('Run 1'!C25="","",(K22-$K$152)^2)</f>
        <v/>
      </c>
      <c r="Q22" s="163"/>
      <c r="R22" s="163" t="str">
        <f>IF('Run 1'!C25="","",L22*O22)</f>
        <v/>
      </c>
      <c r="S22" s="163"/>
      <c r="T22" s="163"/>
      <c r="U22" s="163"/>
      <c r="V22" s="163"/>
      <c r="W22" s="163"/>
      <c r="X22" s="163"/>
      <c r="Y22" s="163"/>
    </row>
    <row r="23" spans="1:25" x14ac:dyDescent="0.25">
      <c r="A23" s="164"/>
      <c r="B23" s="150" t="str">
        <f>'Run 1'!A26</f>
        <v>B7</v>
      </c>
      <c r="C23" s="151">
        <f>'Exact copy numbers'!C$6</f>
        <v>0</v>
      </c>
      <c r="D23" s="152">
        <f>'Run 1'!C26</f>
        <v>0</v>
      </c>
      <c r="E23" s="153">
        <f>STDEVA(D23:D25)</f>
        <v>0</v>
      </c>
      <c r="F23" s="154">
        <f>AVERAGE(D23:D25)</f>
        <v>0</v>
      </c>
      <c r="G23" s="155" t="e">
        <f t="shared" si="0"/>
        <v>#DIV/0!</v>
      </c>
      <c r="H23" s="156" t="e">
        <f>AVERAGE(G23:G25)</f>
        <v>#DIV/0!</v>
      </c>
      <c r="I23" s="157"/>
      <c r="J23" s="158" t="str">
        <f>IF('Run 1'!C26="","",LOG(C23))</f>
        <v/>
      </c>
      <c r="K23" s="159" t="str">
        <f>IF('Run 1'!C26="","",'Run 1'!C26)</f>
        <v/>
      </c>
      <c r="L23" s="160" t="str">
        <f>IF('Run 1'!C26="","",J23-J$152)</f>
        <v/>
      </c>
      <c r="M23" s="161" t="str">
        <f>IF('Run 1'!C26="","",L23*L23)</f>
        <v/>
      </c>
      <c r="N23" s="162"/>
      <c r="O23" s="153" t="str">
        <f>IF('Run 1'!C26="","",K23-$K$152)</f>
        <v/>
      </c>
      <c r="P23" s="163" t="str">
        <f>IF('Run 1'!C26="","",(K23-$K$152)^2)</f>
        <v/>
      </c>
      <c r="Q23" s="163"/>
      <c r="R23" s="163" t="str">
        <f>IF('Run 1'!C26="","",L23*O23)</f>
        <v/>
      </c>
      <c r="S23" s="163"/>
      <c r="T23" s="163"/>
      <c r="U23" s="163"/>
      <c r="V23" s="163"/>
      <c r="W23" s="163"/>
      <c r="X23" s="163"/>
      <c r="Y23" s="163"/>
    </row>
    <row r="24" spans="1:25" x14ac:dyDescent="0.25">
      <c r="A24" s="164"/>
      <c r="B24" s="165" t="str">
        <f>'Run 1'!A27</f>
        <v>B8</v>
      </c>
      <c r="C24" s="166">
        <f>'Exact copy numbers'!C$6</f>
        <v>0</v>
      </c>
      <c r="D24" s="167">
        <f>'Run 1'!C27</f>
        <v>0</v>
      </c>
      <c r="E24" s="159"/>
      <c r="F24" s="168"/>
      <c r="G24" s="169" t="e">
        <f t="shared" si="0"/>
        <v>#DIV/0!</v>
      </c>
      <c r="H24" s="170"/>
      <c r="I24" s="157"/>
      <c r="J24" s="158" t="str">
        <f>IF('Run 1'!C27="","",LOG(C24))</f>
        <v/>
      </c>
      <c r="K24" s="159" t="str">
        <f>IF('Run 1'!C27="","",'Run 1'!C27)</f>
        <v/>
      </c>
      <c r="L24" s="160" t="str">
        <f>IF('Run 1'!C27="","",J24-J$152)</f>
        <v/>
      </c>
      <c r="M24" s="161" t="str">
        <f>IF('Run 1'!C27="","",L24*L24)</f>
        <v/>
      </c>
      <c r="N24" s="162"/>
      <c r="O24" s="153" t="str">
        <f>IF('Run 1'!C27="","",K24-$K$152)</f>
        <v/>
      </c>
      <c r="P24" s="163" t="str">
        <f>IF('Run 1'!C27="","",(K24-$K$152)^2)</f>
        <v/>
      </c>
      <c r="Q24" s="163"/>
      <c r="R24" s="163" t="str">
        <f>IF('Run 1'!C27="","",L24*O24)</f>
        <v/>
      </c>
      <c r="S24" s="163"/>
      <c r="T24" s="163"/>
      <c r="U24" s="163"/>
      <c r="V24" s="163"/>
      <c r="W24" s="163"/>
      <c r="X24" s="163"/>
      <c r="Y24" s="163"/>
    </row>
    <row r="25" spans="1:25" x14ac:dyDescent="0.25">
      <c r="A25" s="178"/>
      <c r="B25" s="171" t="str">
        <f>'Run 1'!A28</f>
        <v>B9</v>
      </c>
      <c r="C25" s="172">
        <f>'Exact copy numbers'!C$6</f>
        <v>0</v>
      </c>
      <c r="D25" s="173">
        <f>'Run 1'!C28</f>
        <v>0</v>
      </c>
      <c r="E25" s="159"/>
      <c r="F25" s="168"/>
      <c r="G25" s="169" t="e">
        <f t="shared" si="0"/>
        <v>#DIV/0!</v>
      </c>
      <c r="H25" s="170"/>
      <c r="I25" s="157"/>
      <c r="J25" s="158" t="str">
        <f>IF('Run 1'!C28="","",LOG(C25))</f>
        <v/>
      </c>
      <c r="K25" s="159" t="str">
        <f>IF('Run 1'!C28="","",'Run 1'!C28)</f>
        <v/>
      </c>
      <c r="L25" s="160" t="str">
        <f>IF('Run 1'!C28="","",J25-J$152)</f>
        <v/>
      </c>
      <c r="M25" s="161" t="str">
        <f>IF('Run 1'!C28="","",L25*L25)</f>
        <v/>
      </c>
      <c r="N25" s="162"/>
      <c r="O25" s="153" t="str">
        <f>IF('Run 1'!C28="","",K25-$K$152)</f>
        <v/>
      </c>
      <c r="P25" s="163" t="str">
        <f>IF('Run 1'!C28="","",(K25-$K$152)^2)</f>
        <v/>
      </c>
      <c r="Q25" s="163"/>
      <c r="R25" s="163" t="str">
        <f>IF('Run 1'!C28="","",L25*O25)</f>
        <v/>
      </c>
      <c r="S25" s="163"/>
      <c r="T25" s="163"/>
      <c r="U25" s="163"/>
      <c r="V25" s="163"/>
      <c r="W25" s="163"/>
      <c r="X25" s="163"/>
      <c r="Y25" s="163"/>
    </row>
    <row r="26" spans="1:25" x14ac:dyDescent="0.25">
      <c r="A26" s="149">
        <v>3</v>
      </c>
      <c r="B26" s="150" t="str">
        <f>'Run 1'!A29</f>
        <v>C1</v>
      </c>
      <c r="C26" s="151">
        <f>'Exact copy numbers'!C$4</f>
        <v>0</v>
      </c>
      <c r="D26" s="152">
        <f>'Run 1'!C29</f>
        <v>0</v>
      </c>
      <c r="E26" s="153">
        <f>STDEVA(D26:D28)</f>
        <v>0</v>
      </c>
      <c r="F26" s="154">
        <f>AVERAGE(D26:D28)</f>
        <v>0</v>
      </c>
      <c r="G26" s="155" t="e">
        <f t="shared" si="0"/>
        <v>#DIV/0!</v>
      </c>
      <c r="H26" s="156" t="e">
        <f>AVERAGE(G26:G28)</f>
        <v>#DIV/0!</v>
      </c>
      <c r="I26" s="157"/>
      <c r="J26" s="158" t="str">
        <f>IF('Run 1'!C29="","",LOG(C26))</f>
        <v/>
      </c>
      <c r="K26" s="159" t="str">
        <f>IF('Run 1'!C29="","",'Run 1'!C29)</f>
        <v/>
      </c>
      <c r="L26" s="160" t="str">
        <f>IF('Run 1'!C29="","",J26-J$152)</f>
        <v/>
      </c>
      <c r="M26" s="161" t="str">
        <f>IF('Run 1'!C29="","",L26*L26)</f>
        <v/>
      </c>
      <c r="N26" s="162"/>
      <c r="O26" s="153" t="str">
        <f>IF('Run 1'!C29="","",K26-$K$152)</f>
        <v/>
      </c>
      <c r="P26" s="163" t="str">
        <f>IF('Run 1'!C29="","",(K26-$K$152)^2)</f>
        <v/>
      </c>
      <c r="Q26" s="163"/>
      <c r="R26" s="163" t="str">
        <f>IF('Run 1'!C29="","",L26*O26)</f>
        <v/>
      </c>
      <c r="S26" s="163"/>
      <c r="T26" s="163"/>
      <c r="U26" s="163"/>
      <c r="V26" s="163"/>
      <c r="W26" s="163"/>
      <c r="X26" s="163"/>
      <c r="Y26" s="163"/>
    </row>
    <row r="27" spans="1:25" x14ac:dyDescent="0.25">
      <c r="A27" s="164"/>
      <c r="B27" s="165" t="str">
        <f>'Run 1'!A30</f>
        <v>C2</v>
      </c>
      <c r="C27" s="166">
        <f>'Exact copy numbers'!C$4</f>
        <v>0</v>
      </c>
      <c r="D27" s="167">
        <f>'Run 1'!C30</f>
        <v>0</v>
      </c>
      <c r="E27" s="159"/>
      <c r="F27" s="168"/>
      <c r="G27" s="169" t="e">
        <f t="shared" si="0"/>
        <v>#DIV/0!</v>
      </c>
      <c r="H27" s="170"/>
      <c r="I27" s="157"/>
      <c r="J27" s="158" t="str">
        <f>IF('Run 1'!C30="","",LOG(C27))</f>
        <v/>
      </c>
      <c r="K27" s="159" t="str">
        <f>IF('Run 1'!C30="","",'Run 1'!C30)</f>
        <v/>
      </c>
      <c r="L27" s="160" t="str">
        <f>IF('Run 1'!C30="","",J27-J$152)</f>
        <v/>
      </c>
      <c r="M27" s="161" t="str">
        <f>IF('Run 1'!C30="","",L27*L27)</f>
        <v/>
      </c>
      <c r="N27" s="162"/>
      <c r="O27" s="153" t="str">
        <f>IF('Run 1'!C30="","",K27-$K$152)</f>
        <v/>
      </c>
      <c r="P27" s="163" t="str">
        <f>IF('Run 1'!C30="","",(K27-$K$152)^2)</f>
        <v/>
      </c>
      <c r="Q27" s="163"/>
      <c r="R27" s="163" t="str">
        <f>IF('Run 1'!C30="","",L27*O27)</f>
        <v/>
      </c>
      <c r="S27" s="163"/>
      <c r="T27" s="163"/>
      <c r="U27" s="163"/>
      <c r="V27" s="163"/>
      <c r="W27" s="163"/>
      <c r="X27" s="163"/>
      <c r="Y27" s="163"/>
    </row>
    <row r="28" spans="1:25" x14ac:dyDescent="0.25">
      <c r="A28" s="164"/>
      <c r="B28" s="171" t="str">
        <f>'Run 1'!A31</f>
        <v>C3</v>
      </c>
      <c r="C28" s="172">
        <f>'Exact copy numbers'!C$4</f>
        <v>0</v>
      </c>
      <c r="D28" s="173">
        <f>'Run 1'!C31</f>
        <v>0</v>
      </c>
      <c r="E28" s="174"/>
      <c r="F28" s="175"/>
      <c r="G28" s="176" t="e">
        <f t="shared" si="0"/>
        <v>#DIV/0!</v>
      </c>
      <c r="H28" s="177"/>
      <c r="I28" s="157"/>
      <c r="J28" s="158" t="str">
        <f>IF('Run 1'!C31="","",LOG(C28))</f>
        <v/>
      </c>
      <c r="K28" s="159" t="str">
        <f>IF('Run 1'!C31="","",'Run 1'!C31)</f>
        <v/>
      </c>
      <c r="L28" s="160" t="str">
        <f>IF('Run 1'!C31="","",J28-J$152)</f>
        <v/>
      </c>
      <c r="M28" s="161" t="str">
        <f>IF('Run 1'!C31="","",L28*L28)</f>
        <v/>
      </c>
      <c r="N28" s="162"/>
      <c r="O28" s="153" t="str">
        <f>IF('Run 1'!C31="","",K28-$K$152)</f>
        <v/>
      </c>
      <c r="P28" s="163" t="str">
        <f>IF('Run 1'!C31="","",(K28-$K$152)^2)</f>
        <v/>
      </c>
      <c r="Q28" s="163"/>
      <c r="R28" s="163" t="str">
        <f>IF('Run 1'!C31="","",L28*O28)</f>
        <v/>
      </c>
      <c r="S28" s="163"/>
      <c r="T28" s="163"/>
      <c r="U28" s="163"/>
      <c r="V28" s="163"/>
      <c r="W28" s="163"/>
      <c r="X28" s="163"/>
      <c r="Y28" s="163"/>
    </row>
    <row r="29" spans="1:25" x14ac:dyDescent="0.25">
      <c r="A29" s="164"/>
      <c r="B29" s="150" t="str">
        <f>'Run 1'!A32</f>
        <v>C4</v>
      </c>
      <c r="C29" s="151">
        <f>'Exact copy numbers'!C$5</f>
        <v>0</v>
      </c>
      <c r="D29" s="152">
        <f>'Run 1'!C32</f>
        <v>0</v>
      </c>
      <c r="E29" s="153">
        <f>STDEVA(D29:D31)</f>
        <v>0</v>
      </c>
      <c r="F29" s="154">
        <f>AVERAGE(D29:D31)</f>
        <v>0</v>
      </c>
      <c r="G29" s="155" t="e">
        <f t="shared" si="0"/>
        <v>#DIV/0!</v>
      </c>
      <c r="H29" s="156" t="e">
        <f>AVERAGE(G29:G31)</f>
        <v>#DIV/0!</v>
      </c>
      <c r="I29" s="157"/>
      <c r="J29" s="158" t="str">
        <f>IF('Run 1'!C32="","",LOG(C29))</f>
        <v/>
      </c>
      <c r="K29" s="159" t="str">
        <f>IF('Run 1'!C32="","",'Run 1'!C32)</f>
        <v/>
      </c>
      <c r="L29" s="160" t="str">
        <f>IF('Run 1'!C32="","",J29-J$152)</f>
        <v/>
      </c>
      <c r="M29" s="161" t="str">
        <f>IF('Run 1'!C32="","",L29*L29)</f>
        <v/>
      </c>
      <c r="N29" s="162"/>
      <c r="O29" s="153" t="str">
        <f>IF('Run 1'!C32="","",K29-$K$152)</f>
        <v/>
      </c>
      <c r="P29" s="163" t="str">
        <f>IF('Run 1'!C32="","",(K29-$K$152)^2)</f>
        <v/>
      </c>
      <c r="Q29" s="163"/>
      <c r="R29" s="163" t="str">
        <f>IF('Run 1'!C32="","",L29*O29)</f>
        <v/>
      </c>
      <c r="S29" s="163"/>
      <c r="T29" s="163"/>
      <c r="U29" s="163"/>
      <c r="V29" s="163"/>
      <c r="W29" s="163"/>
      <c r="X29" s="163"/>
      <c r="Y29" s="163"/>
    </row>
    <row r="30" spans="1:25" x14ac:dyDescent="0.25">
      <c r="A30" s="164"/>
      <c r="B30" s="165" t="str">
        <f>'Run 1'!A33</f>
        <v>C5</v>
      </c>
      <c r="C30" s="166">
        <f>'Exact copy numbers'!C$5</f>
        <v>0</v>
      </c>
      <c r="D30" s="167">
        <f>'Run 1'!C33</f>
        <v>0</v>
      </c>
      <c r="E30" s="159"/>
      <c r="F30" s="168"/>
      <c r="G30" s="169" t="e">
        <f t="shared" si="0"/>
        <v>#DIV/0!</v>
      </c>
      <c r="H30" s="170"/>
      <c r="I30" s="157"/>
      <c r="J30" s="158" t="str">
        <f>IF('Run 1'!C33="","",LOG(C30))</f>
        <v/>
      </c>
      <c r="K30" s="159" t="str">
        <f>IF('Run 1'!C33="","",'Run 1'!C33)</f>
        <v/>
      </c>
      <c r="L30" s="160" t="str">
        <f>IF('Run 1'!C33="","",J30-J$152)</f>
        <v/>
      </c>
      <c r="M30" s="161" t="str">
        <f>IF('Run 1'!C33="","",L30*L30)</f>
        <v/>
      </c>
      <c r="N30" s="162"/>
      <c r="O30" s="153" t="str">
        <f>IF('Run 1'!C33="","",K30-$K$152)</f>
        <v/>
      </c>
      <c r="P30" s="163" t="str">
        <f>IF('Run 1'!C33="","",(K30-$K$152)^2)</f>
        <v/>
      </c>
      <c r="Q30" s="163"/>
      <c r="R30" s="163" t="str">
        <f>IF('Run 1'!C33="","",L30*O30)</f>
        <v/>
      </c>
      <c r="S30" s="163"/>
      <c r="T30" s="163"/>
      <c r="U30" s="163"/>
      <c r="V30" s="163"/>
      <c r="W30" s="163"/>
      <c r="X30" s="163"/>
      <c r="Y30" s="163"/>
    </row>
    <row r="31" spans="1:25" x14ac:dyDescent="0.25">
      <c r="A31" s="164"/>
      <c r="B31" s="171" t="str">
        <f>'Run 1'!A34</f>
        <v>C6</v>
      </c>
      <c r="C31" s="172">
        <f>'Exact copy numbers'!C$5</f>
        <v>0</v>
      </c>
      <c r="D31" s="173">
        <f>'Run 1'!C34</f>
        <v>0</v>
      </c>
      <c r="E31" s="174"/>
      <c r="F31" s="175"/>
      <c r="G31" s="176" t="e">
        <f t="shared" si="0"/>
        <v>#DIV/0!</v>
      </c>
      <c r="H31" s="177"/>
      <c r="I31" s="157"/>
      <c r="J31" s="158" t="str">
        <f>IF('Run 1'!C34="","",LOG(C31))</f>
        <v/>
      </c>
      <c r="K31" s="159" t="str">
        <f>IF('Run 1'!C34="","",'Run 1'!C34)</f>
        <v/>
      </c>
      <c r="L31" s="160" t="str">
        <f>IF('Run 1'!C34="","",J31-J$152)</f>
        <v/>
      </c>
      <c r="M31" s="161" t="str">
        <f>IF('Run 1'!C34="","",L31*L31)</f>
        <v/>
      </c>
      <c r="N31" s="162"/>
      <c r="O31" s="153" t="str">
        <f>IF('Run 1'!C34="","",K31-$K$152)</f>
        <v/>
      </c>
      <c r="P31" s="163" t="str">
        <f>IF('Run 1'!C34="","",(K31-$K$152)^2)</f>
        <v/>
      </c>
      <c r="Q31" s="163"/>
      <c r="R31" s="163" t="str">
        <f>IF('Run 1'!C34="","",L31*O31)</f>
        <v/>
      </c>
      <c r="S31" s="163"/>
      <c r="T31" s="163"/>
      <c r="U31" s="163"/>
      <c r="V31" s="163"/>
      <c r="W31" s="163"/>
      <c r="X31" s="163"/>
      <c r="Y31" s="163"/>
    </row>
    <row r="32" spans="1:25" x14ac:dyDescent="0.25">
      <c r="A32" s="164"/>
      <c r="B32" s="150" t="str">
        <f>'Run 1'!A35</f>
        <v>C7</v>
      </c>
      <c r="C32" s="151">
        <f>'Exact copy numbers'!C$6</f>
        <v>0</v>
      </c>
      <c r="D32" s="152">
        <f>'Run 1'!C35</f>
        <v>0</v>
      </c>
      <c r="E32" s="153">
        <f>STDEVA(D32:D34)</f>
        <v>0</v>
      </c>
      <c r="F32" s="154">
        <f>AVERAGE(D32:D34)</f>
        <v>0</v>
      </c>
      <c r="G32" s="155" t="e">
        <f t="shared" si="0"/>
        <v>#DIV/0!</v>
      </c>
      <c r="H32" s="156" t="e">
        <f>AVERAGE(G32:G34)</f>
        <v>#DIV/0!</v>
      </c>
      <c r="I32" s="157"/>
      <c r="J32" s="158" t="str">
        <f>IF('Run 1'!C35="","",LOG(C32))</f>
        <v/>
      </c>
      <c r="K32" s="159" t="str">
        <f>IF('Run 1'!C35="","",'Run 1'!C35)</f>
        <v/>
      </c>
      <c r="L32" s="160" t="str">
        <f>IF('Run 1'!C35="","",J32-J$152)</f>
        <v/>
      </c>
      <c r="M32" s="161" t="str">
        <f>IF('Run 1'!C35="","",L32*L32)</f>
        <v/>
      </c>
      <c r="N32" s="162"/>
      <c r="O32" s="153" t="str">
        <f>IF('Run 1'!C35="","",K32-$K$152)</f>
        <v/>
      </c>
      <c r="P32" s="163" t="str">
        <f>IF('Run 1'!C35="","",(K32-$K$152)^2)</f>
        <v/>
      </c>
      <c r="Q32" s="163"/>
      <c r="R32" s="163" t="str">
        <f>IF('Run 1'!C35="","",L32*O32)</f>
        <v/>
      </c>
      <c r="S32" s="163"/>
      <c r="T32" s="163"/>
      <c r="U32" s="163"/>
      <c r="V32" s="163"/>
      <c r="W32" s="163"/>
      <c r="X32" s="163"/>
      <c r="Y32" s="163"/>
    </row>
    <row r="33" spans="1:25" x14ac:dyDescent="0.25">
      <c r="A33" s="164"/>
      <c r="B33" s="165" t="str">
        <f>'Run 1'!A36</f>
        <v>C8</v>
      </c>
      <c r="C33" s="166">
        <f>'Exact copy numbers'!C$6</f>
        <v>0</v>
      </c>
      <c r="D33" s="167">
        <f>'Run 1'!C36</f>
        <v>0</v>
      </c>
      <c r="E33" s="159"/>
      <c r="F33" s="168"/>
      <c r="G33" s="169" t="e">
        <f t="shared" si="0"/>
        <v>#DIV/0!</v>
      </c>
      <c r="H33" s="170"/>
      <c r="I33" s="157"/>
      <c r="J33" s="158" t="str">
        <f>IF('Run 1'!C36="","",LOG(C33))</f>
        <v/>
      </c>
      <c r="K33" s="159" t="str">
        <f>IF('Run 1'!C36="","",'Run 1'!C36)</f>
        <v/>
      </c>
      <c r="L33" s="160" t="str">
        <f>IF('Run 1'!C36="","",J33-J$152)</f>
        <v/>
      </c>
      <c r="M33" s="161" t="str">
        <f>IF('Run 1'!C36="","",L33*L33)</f>
        <v/>
      </c>
      <c r="N33" s="162"/>
      <c r="O33" s="153" t="str">
        <f>IF('Run 1'!C36="","",K33-$K$152)</f>
        <v/>
      </c>
      <c r="P33" s="163" t="str">
        <f>IF('Run 1'!C36="","",(K33-$K$152)^2)</f>
        <v/>
      </c>
      <c r="Q33" s="163"/>
      <c r="R33" s="163" t="str">
        <f>IF('Run 1'!C36="","",L33*O33)</f>
        <v/>
      </c>
      <c r="S33" s="163"/>
      <c r="T33" s="163"/>
      <c r="U33" s="163"/>
      <c r="V33" s="163"/>
      <c r="W33" s="163"/>
      <c r="X33" s="163"/>
      <c r="Y33" s="163"/>
    </row>
    <row r="34" spans="1:25" x14ac:dyDescent="0.25">
      <c r="A34" s="178"/>
      <c r="B34" s="171" t="str">
        <f>'Run 1'!A37</f>
        <v>C9</v>
      </c>
      <c r="C34" s="172">
        <f>'Exact copy numbers'!C$6</f>
        <v>0</v>
      </c>
      <c r="D34" s="173">
        <f>'Run 1'!C37</f>
        <v>0</v>
      </c>
      <c r="E34" s="159"/>
      <c r="F34" s="168"/>
      <c r="G34" s="169" t="e">
        <f t="shared" si="0"/>
        <v>#DIV/0!</v>
      </c>
      <c r="H34" s="170"/>
      <c r="I34" s="157"/>
      <c r="J34" s="158" t="str">
        <f>IF('Run 1'!C37="","",LOG(C34))</f>
        <v/>
      </c>
      <c r="K34" s="159" t="str">
        <f>IF('Run 1'!C37="","",'Run 1'!C37)</f>
        <v/>
      </c>
      <c r="L34" s="160" t="str">
        <f>IF('Run 1'!C37="","",J34-J$152)</f>
        <v/>
      </c>
      <c r="M34" s="161" t="str">
        <f>IF('Run 1'!C37="","",L34*L34)</f>
        <v/>
      </c>
      <c r="N34" s="162"/>
      <c r="O34" s="153" t="str">
        <f>IF('Run 1'!C37="","",K34-$K$152)</f>
        <v/>
      </c>
      <c r="P34" s="163" t="str">
        <f>IF('Run 1'!C37="","",(K34-$K$152)^2)</f>
        <v/>
      </c>
      <c r="Q34" s="163"/>
      <c r="R34" s="163" t="str">
        <f>IF('Run 1'!C37="","",L34*O34)</f>
        <v/>
      </c>
      <c r="S34" s="163"/>
      <c r="T34" s="163"/>
      <c r="U34" s="163"/>
      <c r="V34" s="163"/>
      <c r="W34" s="163"/>
      <c r="X34" s="163"/>
      <c r="Y34" s="163"/>
    </row>
    <row r="35" spans="1:25" x14ac:dyDescent="0.25">
      <c r="A35" s="149">
        <v>4</v>
      </c>
      <c r="B35" s="150" t="str">
        <f>'Run 1'!A38</f>
        <v>D1</v>
      </c>
      <c r="C35" s="151">
        <f>'Exact copy numbers'!C$4</f>
        <v>0</v>
      </c>
      <c r="D35" s="152">
        <f>'Run 1'!C38</f>
        <v>0</v>
      </c>
      <c r="E35" s="153">
        <f>STDEVA(D35:D37)</f>
        <v>0</v>
      </c>
      <c r="F35" s="154">
        <f>AVERAGE(D35:D37)</f>
        <v>0</v>
      </c>
      <c r="G35" s="155" t="e">
        <f t="shared" si="0"/>
        <v>#DIV/0!</v>
      </c>
      <c r="H35" s="156" t="e">
        <f>AVERAGE(G35:G37)</f>
        <v>#DIV/0!</v>
      </c>
      <c r="I35" s="157"/>
      <c r="J35" s="158" t="str">
        <f>IF('Run 1'!C38="","",LOG(C35))</f>
        <v/>
      </c>
      <c r="K35" s="159" t="str">
        <f>IF('Run 1'!C38="","",'Run 1'!C38)</f>
        <v/>
      </c>
      <c r="L35" s="160" t="str">
        <f>IF('Run 1'!C38="","",J35-J$152)</f>
        <v/>
      </c>
      <c r="M35" s="161" t="str">
        <f>IF('Run 1'!C38="","",L35*L35)</f>
        <v/>
      </c>
      <c r="N35" s="162"/>
      <c r="O35" s="153" t="str">
        <f>IF('Run 1'!C38="","",K35-$K$152)</f>
        <v/>
      </c>
      <c r="P35" s="163" t="str">
        <f>IF('Run 1'!C38="","",(K35-$K$152)^2)</f>
        <v/>
      </c>
      <c r="Q35" s="163"/>
      <c r="R35" s="163" t="str">
        <f>IF('Run 1'!C38="","",L35*O35)</f>
        <v/>
      </c>
      <c r="S35" s="163"/>
      <c r="T35" s="163"/>
      <c r="U35" s="163"/>
      <c r="V35" s="163"/>
      <c r="W35" s="163"/>
      <c r="X35" s="163"/>
      <c r="Y35" s="163"/>
    </row>
    <row r="36" spans="1:25" x14ac:dyDescent="0.25">
      <c r="A36" s="164"/>
      <c r="B36" s="165" t="str">
        <f>'Run 1'!A39</f>
        <v>D2</v>
      </c>
      <c r="C36" s="166">
        <f>'Exact copy numbers'!C$4</f>
        <v>0</v>
      </c>
      <c r="D36" s="167">
        <f>'Run 1'!C39</f>
        <v>0</v>
      </c>
      <c r="E36" s="159"/>
      <c r="F36" s="168"/>
      <c r="G36" s="169" t="e">
        <f t="shared" si="0"/>
        <v>#DIV/0!</v>
      </c>
      <c r="H36" s="170"/>
      <c r="I36" s="157"/>
      <c r="J36" s="158" t="str">
        <f>IF('Run 1'!C39="","",LOG(C36))</f>
        <v/>
      </c>
      <c r="K36" s="159" t="str">
        <f>IF('Run 1'!C39="","",'Run 1'!C39)</f>
        <v/>
      </c>
      <c r="L36" s="160" t="str">
        <f>IF('Run 1'!C39="","",J36-J$152)</f>
        <v/>
      </c>
      <c r="M36" s="161" t="str">
        <f>IF('Run 1'!C39="","",L36*L36)</f>
        <v/>
      </c>
      <c r="N36" s="162"/>
      <c r="O36" s="153" t="str">
        <f>IF('Run 1'!C39="","",K36-$K$152)</f>
        <v/>
      </c>
      <c r="P36" s="163" t="str">
        <f>IF('Run 1'!C39="","",(K36-$K$152)^2)</f>
        <v/>
      </c>
      <c r="Q36" s="163"/>
      <c r="R36" s="163" t="str">
        <f>IF('Run 1'!C39="","",L36*O36)</f>
        <v/>
      </c>
      <c r="S36" s="163"/>
      <c r="T36" s="163"/>
      <c r="U36" s="163"/>
      <c r="V36" s="163"/>
      <c r="W36" s="163"/>
      <c r="X36" s="163"/>
      <c r="Y36" s="163"/>
    </row>
    <row r="37" spans="1:25" x14ac:dyDescent="0.25">
      <c r="A37" s="164"/>
      <c r="B37" s="171" t="str">
        <f>'Run 1'!A40</f>
        <v>D3</v>
      </c>
      <c r="C37" s="172">
        <f>'Exact copy numbers'!C$4</f>
        <v>0</v>
      </c>
      <c r="D37" s="173">
        <f>'Run 1'!C40</f>
        <v>0</v>
      </c>
      <c r="E37" s="174"/>
      <c r="F37" s="175"/>
      <c r="G37" s="176" t="e">
        <f t="shared" si="0"/>
        <v>#DIV/0!</v>
      </c>
      <c r="H37" s="177"/>
      <c r="I37" s="157"/>
      <c r="J37" s="158" t="str">
        <f>IF('Run 1'!C40="","",LOG(C37))</f>
        <v/>
      </c>
      <c r="K37" s="159" t="str">
        <f>IF('Run 1'!C40="","",'Run 1'!C40)</f>
        <v/>
      </c>
      <c r="L37" s="160" t="str">
        <f>IF('Run 1'!C40="","",J37-J$152)</f>
        <v/>
      </c>
      <c r="M37" s="161" t="str">
        <f>IF('Run 1'!C40="","",L37*L37)</f>
        <v/>
      </c>
      <c r="N37" s="162"/>
      <c r="O37" s="153" t="str">
        <f>IF('Run 1'!C40="","",K37-$K$152)</f>
        <v/>
      </c>
      <c r="P37" s="163" t="str">
        <f>IF('Run 1'!C40="","",(K37-$K$152)^2)</f>
        <v/>
      </c>
      <c r="Q37" s="163"/>
      <c r="R37" s="163" t="str">
        <f>IF('Run 1'!C40="","",L37*O37)</f>
        <v/>
      </c>
      <c r="S37" s="163"/>
      <c r="T37" s="163"/>
      <c r="U37" s="163"/>
      <c r="V37" s="163"/>
      <c r="W37" s="163"/>
      <c r="X37" s="163"/>
      <c r="Y37" s="163"/>
    </row>
    <row r="38" spans="1:25" x14ac:dyDescent="0.25">
      <c r="A38" s="164"/>
      <c r="B38" s="150" t="str">
        <f>'Run 1'!A41</f>
        <v>D4</v>
      </c>
      <c r="C38" s="151">
        <f>'Exact copy numbers'!C$5</f>
        <v>0</v>
      </c>
      <c r="D38" s="152">
        <f>'Run 1'!C41</f>
        <v>0</v>
      </c>
      <c r="E38" s="153">
        <f>STDEVA(D38:D40)</f>
        <v>0</v>
      </c>
      <c r="F38" s="154">
        <f>AVERAGE(D38:D40)</f>
        <v>0</v>
      </c>
      <c r="G38" s="155" t="e">
        <f t="shared" si="0"/>
        <v>#DIV/0!</v>
      </c>
      <c r="H38" s="156" t="e">
        <f>AVERAGE(G38:G40)</f>
        <v>#DIV/0!</v>
      </c>
      <c r="I38" s="157"/>
      <c r="J38" s="158" t="str">
        <f>IF('Run 1'!C41="","",LOG(C38))</f>
        <v/>
      </c>
      <c r="K38" s="159" t="str">
        <f>IF('Run 1'!C41="","",'Run 1'!C41)</f>
        <v/>
      </c>
      <c r="L38" s="160" t="str">
        <f>IF('Run 1'!C41="","",J38-J$152)</f>
        <v/>
      </c>
      <c r="M38" s="161" t="str">
        <f>IF('Run 1'!C41="","",L38*L38)</f>
        <v/>
      </c>
      <c r="N38" s="162"/>
      <c r="O38" s="153" t="str">
        <f>IF('Run 1'!C41="","",K38-$K$152)</f>
        <v/>
      </c>
      <c r="P38" s="163" t="str">
        <f>IF('Run 1'!C41="","",(K38-$K$152)^2)</f>
        <v/>
      </c>
      <c r="Q38" s="163"/>
      <c r="R38" s="163" t="str">
        <f>IF('Run 1'!C41="","",L38*O38)</f>
        <v/>
      </c>
      <c r="S38" s="163"/>
      <c r="T38" s="163"/>
      <c r="U38" s="163"/>
      <c r="V38" s="163"/>
      <c r="W38" s="163"/>
      <c r="X38" s="163"/>
      <c r="Y38" s="163"/>
    </row>
    <row r="39" spans="1:25" x14ac:dyDescent="0.25">
      <c r="A39" s="164"/>
      <c r="B39" s="165" t="str">
        <f>'Run 1'!A42</f>
        <v>D5</v>
      </c>
      <c r="C39" s="166">
        <f>'Exact copy numbers'!C$5</f>
        <v>0</v>
      </c>
      <c r="D39" s="167">
        <f>'Run 1'!C42</f>
        <v>0</v>
      </c>
      <c r="E39" s="159"/>
      <c r="F39" s="168"/>
      <c r="G39" s="169" t="e">
        <f t="shared" si="0"/>
        <v>#DIV/0!</v>
      </c>
      <c r="H39" s="170"/>
      <c r="I39" s="157"/>
      <c r="J39" s="158" t="str">
        <f>IF('Run 1'!C42="","",LOG(C39))</f>
        <v/>
      </c>
      <c r="K39" s="159" t="str">
        <f>IF('Run 1'!C42="","",'Run 1'!C42)</f>
        <v/>
      </c>
      <c r="L39" s="160" t="str">
        <f>IF('Run 1'!C42="","",J39-J$152)</f>
        <v/>
      </c>
      <c r="M39" s="161" t="str">
        <f>IF('Run 1'!C42="","",L39*L39)</f>
        <v/>
      </c>
      <c r="N39" s="162"/>
      <c r="O39" s="153" t="str">
        <f>IF('Run 1'!C42="","",K39-$K$152)</f>
        <v/>
      </c>
      <c r="P39" s="163" t="str">
        <f>IF('Run 1'!C42="","",(K39-$K$152)^2)</f>
        <v/>
      </c>
      <c r="Q39" s="163"/>
      <c r="R39" s="163" t="str">
        <f>IF('Run 1'!C42="","",L39*O39)</f>
        <v/>
      </c>
      <c r="S39" s="163"/>
      <c r="T39" s="163"/>
      <c r="U39" s="163"/>
      <c r="V39" s="163"/>
      <c r="W39" s="163"/>
      <c r="X39" s="163"/>
      <c r="Y39" s="163"/>
    </row>
    <row r="40" spans="1:25" x14ac:dyDescent="0.25">
      <c r="A40" s="164"/>
      <c r="B40" s="171" t="str">
        <f>'Run 1'!A43</f>
        <v>D6</v>
      </c>
      <c r="C40" s="172">
        <f>'Exact copy numbers'!C$5</f>
        <v>0</v>
      </c>
      <c r="D40" s="173">
        <f>'Run 1'!C43</f>
        <v>0</v>
      </c>
      <c r="E40" s="174"/>
      <c r="F40" s="175"/>
      <c r="G40" s="176" t="e">
        <f t="shared" si="0"/>
        <v>#DIV/0!</v>
      </c>
      <c r="H40" s="177"/>
      <c r="I40" s="157"/>
      <c r="J40" s="158" t="str">
        <f>IF('Run 1'!C43="","",LOG(C40))</f>
        <v/>
      </c>
      <c r="K40" s="159" t="str">
        <f>IF('Run 1'!C43="","",'Run 1'!C43)</f>
        <v/>
      </c>
      <c r="L40" s="160" t="str">
        <f>IF('Run 1'!C43="","",J40-J$152)</f>
        <v/>
      </c>
      <c r="M40" s="161" t="str">
        <f>IF('Run 1'!C43="","",L40*L40)</f>
        <v/>
      </c>
      <c r="N40" s="162"/>
      <c r="O40" s="153" t="str">
        <f>IF('Run 1'!C43="","",K40-$K$152)</f>
        <v/>
      </c>
      <c r="P40" s="163" t="str">
        <f>IF('Run 1'!C43="","",(K40-$K$152)^2)</f>
        <v/>
      </c>
      <c r="Q40" s="163"/>
      <c r="R40" s="163" t="str">
        <f>IF('Run 1'!C43="","",L40*O40)</f>
        <v/>
      </c>
      <c r="S40" s="163"/>
      <c r="T40" s="163"/>
      <c r="U40" s="163"/>
      <c r="V40" s="163"/>
      <c r="W40" s="163"/>
      <c r="X40" s="163"/>
      <c r="Y40" s="163"/>
    </row>
    <row r="41" spans="1:25" x14ac:dyDescent="0.25">
      <c r="A41" s="164"/>
      <c r="B41" s="150" t="str">
        <f>'Run 1'!A44</f>
        <v>D7</v>
      </c>
      <c r="C41" s="151">
        <f>'Exact copy numbers'!C$6</f>
        <v>0</v>
      </c>
      <c r="D41" s="152">
        <f>'Run 1'!C44</f>
        <v>0</v>
      </c>
      <c r="E41" s="153">
        <f>STDEVA(D41:D43)</f>
        <v>0</v>
      </c>
      <c r="F41" s="154">
        <f>AVERAGE(D41:D43)</f>
        <v>0</v>
      </c>
      <c r="G41" s="155" t="e">
        <f t="shared" si="0"/>
        <v>#DIV/0!</v>
      </c>
      <c r="H41" s="156" t="e">
        <f>AVERAGE(G41:G43)</f>
        <v>#DIV/0!</v>
      </c>
      <c r="I41" s="157"/>
      <c r="J41" s="158" t="str">
        <f>IF('Run 1'!C44="","",LOG(C41))</f>
        <v/>
      </c>
      <c r="K41" s="159" t="str">
        <f>IF('Run 1'!C44="","",'Run 1'!C44)</f>
        <v/>
      </c>
      <c r="L41" s="160" t="str">
        <f>IF('Run 1'!C44="","",J41-J$152)</f>
        <v/>
      </c>
      <c r="M41" s="161" t="str">
        <f>IF('Run 1'!C44="","",L41*L41)</f>
        <v/>
      </c>
      <c r="N41" s="162"/>
      <c r="O41" s="153" t="str">
        <f>IF('Run 1'!C44="","",K41-$K$152)</f>
        <v/>
      </c>
      <c r="P41" s="163" t="str">
        <f>IF('Run 1'!C44="","",(K41-$K$152)^2)</f>
        <v/>
      </c>
      <c r="Q41" s="163"/>
      <c r="R41" s="163" t="str">
        <f>IF('Run 1'!C44="","",L41*O41)</f>
        <v/>
      </c>
      <c r="S41" s="163"/>
      <c r="T41" s="163"/>
      <c r="U41" s="163"/>
      <c r="V41" s="163"/>
      <c r="W41" s="163"/>
      <c r="X41" s="163"/>
      <c r="Y41" s="163"/>
    </row>
    <row r="42" spans="1:25" x14ac:dyDescent="0.25">
      <c r="A42" s="164"/>
      <c r="B42" s="165" t="str">
        <f>'Run 1'!A45</f>
        <v>D8</v>
      </c>
      <c r="C42" s="166">
        <f>'Exact copy numbers'!C$6</f>
        <v>0</v>
      </c>
      <c r="D42" s="167">
        <f>'Run 1'!C45</f>
        <v>0</v>
      </c>
      <c r="E42" s="159"/>
      <c r="F42" s="168"/>
      <c r="G42" s="169" t="e">
        <f t="shared" si="0"/>
        <v>#DIV/0!</v>
      </c>
      <c r="H42" s="170"/>
      <c r="I42" s="157"/>
      <c r="J42" s="158" t="str">
        <f>IF('Run 1'!C45="","",LOG(C42))</f>
        <v/>
      </c>
      <c r="K42" s="159" t="str">
        <f>IF('Run 1'!C45="","",'Run 1'!C45)</f>
        <v/>
      </c>
      <c r="L42" s="160" t="str">
        <f>IF('Run 1'!C45="","",J42-J$152)</f>
        <v/>
      </c>
      <c r="M42" s="161" t="str">
        <f>IF('Run 1'!C45="","",L42*L42)</f>
        <v/>
      </c>
      <c r="N42" s="162"/>
      <c r="O42" s="153" t="str">
        <f>IF('Run 1'!C45="","",K42-$K$152)</f>
        <v/>
      </c>
      <c r="P42" s="163" t="str">
        <f>IF('Run 1'!C45="","",(K42-$K$152)^2)</f>
        <v/>
      </c>
      <c r="Q42" s="163"/>
      <c r="R42" s="163" t="str">
        <f>IF('Run 1'!C45="","",L42*O42)</f>
        <v/>
      </c>
      <c r="S42" s="163"/>
      <c r="T42" s="163"/>
      <c r="U42" s="163"/>
      <c r="V42" s="163"/>
      <c r="W42" s="163"/>
      <c r="X42" s="163"/>
      <c r="Y42" s="163"/>
    </row>
    <row r="43" spans="1:25" x14ac:dyDescent="0.25">
      <c r="A43" s="178"/>
      <c r="B43" s="171" t="str">
        <f>'Run 1'!A46</f>
        <v>D9</v>
      </c>
      <c r="C43" s="172">
        <f>'Exact copy numbers'!C$6</f>
        <v>0</v>
      </c>
      <c r="D43" s="173">
        <f>'Run 1'!C46</f>
        <v>0</v>
      </c>
      <c r="E43" s="159"/>
      <c r="F43" s="168"/>
      <c r="G43" s="169" t="e">
        <f t="shared" si="0"/>
        <v>#DIV/0!</v>
      </c>
      <c r="H43" s="170"/>
      <c r="I43" s="157"/>
      <c r="J43" s="158" t="str">
        <f>IF('Run 1'!C46="","",LOG(C43))</f>
        <v/>
      </c>
      <c r="K43" s="159" t="str">
        <f>IF('Run 1'!C46="","",'Run 1'!C46)</f>
        <v/>
      </c>
      <c r="L43" s="160" t="str">
        <f>IF('Run 1'!C46="","",J43-J$152)</f>
        <v/>
      </c>
      <c r="M43" s="161" t="str">
        <f>IF('Run 1'!C46="","",L43*L43)</f>
        <v/>
      </c>
      <c r="N43" s="162"/>
      <c r="O43" s="153" t="str">
        <f>IF('Run 1'!C46="","",K43-$K$152)</f>
        <v/>
      </c>
      <c r="P43" s="163" t="str">
        <f>IF('Run 1'!C46="","",(K43-$K$152)^2)</f>
        <v/>
      </c>
      <c r="Q43" s="163"/>
      <c r="R43" s="163" t="str">
        <f>IF('Run 1'!C46="","",L43*O43)</f>
        <v/>
      </c>
      <c r="S43" s="163"/>
      <c r="T43" s="163"/>
      <c r="U43" s="163"/>
      <c r="V43" s="163"/>
      <c r="W43" s="163"/>
      <c r="X43" s="163"/>
      <c r="Y43" s="163"/>
    </row>
    <row r="44" spans="1:25" x14ac:dyDescent="0.25">
      <c r="A44" s="149">
        <v>5</v>
      </c>
      <c r="B44" s="150" t="str">
        <f>'Run 2'!A11</f>
        <v>A1</v>
      </c>
      <c r="C44" s="151">
        <f>'Exact copy numbers'!C$4</f>
        <v>0</v>
      </c>
      <c r="D44" s="152">
        <f>'Run 2'!C11</f>
        <v>0</v>
      </c>
      <c r="E44" s="153">
        <f>STDEVA(D44:D46)</f>
        <v>0</v>
      </c>
      <c r="F44" s="154">
        <f>AVERAGE(D44:D46)</f>
        <v>0</v>
      </c>
      <c r="G44" s="155" t="e">
        <f t="shared" si="0"/>
        <v>#DIV/0!</v>
      </c>
      <c r="H44" s="156" t="e">
        <f>AVERAGE(G44:G46)</f>
        <v>#DIV/0!</v>
      </c>
      <c r="I44" s="157"/>
      <c r="J44" s="158" t="str">
        <f>IF('Run 2'!C11="","",LOG(C44))</f>
        <v/>
      </c>
      <c r="K44" s="159" t="str">
        <f>IF('Run 2'!C11="","",'Run 2'!C11)</f>
        <v/>
      </c>
      <c r="L44" s="160" t="str">
        <f>IF('Run 2'!C11="","",J44-J$152)</f>
        <v/>
      </c>
      <c r="M44" s="161" t="str">
        <f>IF('Run 2'!C11="","",L44*L44)</f>
        <v/>
      </c>
      <c r="N44" s="158"/>
      <c r="O44" s="153" t="str">
        <f>IF('Run 2'!C11="","",K44-$K$152)</f>
        <v/>
      </c>
      <c r="P44" s="163" t="str">
        <f>IF('Run 2'!C11="","",(K44-$K$152)^2)</f>
        <v/>
      </c>
      <c r="Q44" s="163"/>
      <c r="R44" s="163" t="str">
        <f>IF('Run 2'!C11="","",L44*O44)</f>
        <v/>
      </c>
      <c r="S44" s="163"/>
      <c r="T44" s="163"/>
      <c r="U44" s="163"/>
      <c r="V44" s="163"/>
      <c r="W44" s="163"/>
      <c r="X44" s="163"/>
      <c r="Y44" s="163"/>
    </row>
    <row r="45" spans="1:25" x14ac:dyDescent="0.25">
      <c r="A45" s="164"/>
      <c r="B45" s="165" t="str">
        <f>'Run 2'!A12</f>
        <v>A2</v>
      </c>
      <c r="C45" s="166">
        <f>'Exact copy numbers'!C$4</f>
        <v>0</v>
      </c>
      <c r="D45" s="167">
        <f>'Run 2'!C12</f>
        <v>0</v>
      </c>
      <c r="E45" s="159"/>
      <c r="F45" s="168"/>
      <c r="G45" s="169" t="e">
        <f t="shared" si="0"/>
        <v>#DIV/0!</v>
      </c>
      <c r="H45" s="170"/>
      <c r="I45" s="157"/>
      <c r="J45" s="158" t="str">
        <f>IF('Run 2'!C12="","",LOG(C45))</f>
        <v/>
      </c>
      <c r="K45" s="159" t="str">
        <f>IF('Run 2'!C12="","",'Run 2'!C12)</f>
        <v/>
      </c>
      <c r="L45" s="160" t="str">
        <f>IF('Run 2'!C12="","",J45-J$152)</f>
        <v/>
      </c>
      <c r="M45" s="161" t="str">
        <f>IF('Run 2'!C12="","",L45*L45)</f>
        <v/>
      </c>
      <c r="N45" s="162"/>
      <c r="O45" s="153" t="str">
        <f>IF('Run 2'!C12="","",K45-$K$152)</f>
        <v/>
      </c>
      <c r="P45" s="163" t="str">
        <f>IF('Run 2'!C12="","",(K45-$K$152)^2)</f>
        <v/>
      </c>
      <c r="Q45" s="163"/>
      <c r="R45" s="163" t="str">
        <f>IF('Run 2'!C12="","",L45*O45)</f>
        <v/>
      </c>
      <c r="S45" s="163"/>
      <c r="T45" s="163"/>
      <c r="U45" s="163"/>
      <c r="V45" s="163"/>
      <c r="W45" s="163"/>
      <c r="X45" s="163"/>
      <c r="Y45" s="163"/>
    </row>
    <row r="46" spans="1:25" x14ac:dyDescent="0.25">
      <c r="A46" s="164"/>
      <c r="B46" s="171" t="str">
        <f>'Run 2'!A13</f>
        <v>A3</v>
      </c>
      <c r="C46" s="172">
        <f>'Exact copy numbers'!C$4</f>
        <v>0</v>
      </c>
      <c r="D46" s="173">
        <f>'Run 2'!C13</f>
        <v>0</v>
      </c>
      <c r="E46" s="174"/>
      <c r="F46" s="175"/>
      <c r="G46" s="176" t="e">
        <f t="shared" si="0"/>
        <v>#DIV/0!</v>
      </c>
      <c r="H46" s="177"/>
      <c r="I46" s="157"/>
      <c r="J46" s="158" t="str">
        <f>IF('Run 2'!C13="","",LOG(C46))</f>
        <v/>
      </c>
      <c r="K46" s="159" t="str">
        <f>IF('Run 2'!C13="","",'Run 2'!C13)</f>
        <v/>
      </c>
      <c r="L46" s="160" t="str">
        <f>IF('Run 2'!C13="","",J46-J$152)</f>
        <v/>
      </c>
      <c r="M46" s="161" t="str">
        <f>IF('Run 2'!C13="","",L46*L46)</f>
        <v/>
      </c>
      <c r="N46" s="162"/>
      <c r="O46" s="153" t="str">
        <f>IF('Run 2'!C13="","",K46-$K$152)</f>
        <v/>
      </c>
      <c r="P46" s="163" t="str">
        <f>IF('Run 2'!C13="","",(K46-$K$152)^2)</f>
        <v/>
      </c>
      <c r="Q46" s="163"/>
      <c r="R46" s="163" t="str">
        <f>IF('Run 2'!C13="","",L46*O46)</f>
        <v/>
      </c>
      <c r="S46" s="163"/>
      <c r="T46" s="163"/>
      <c r="U46" s="163"/>
      <c r="V46" s="163"/>
      <c r="W46" s="163"/>
      <c r="X46" s="163"/>
      <c r="Y46" s="163"/>
    </row>
    <row r="47" spans="1:25" x14ac:dyDescent="0.25">
      <c r="A47" s="164"/>
      <c r="B47" s="150" t="str">
        <f>'Run 2'!A14</f>
        <v>A4</v>
      </c>
      <c r="C47" s="151">
        <f>'Exact copy numbers'!C$5</f>
        <v>0</v>
      </c>
      <c r="D47" s="152">
        <f>'Run 2'!C14</f>
        <v>0</v>
      </c>
      <c r="E47" s="153">
        <f>STDEVA(D47:D49)</f>
        <v>0</v>
      </c>
      <c r="F47" s="154">
        <f>AVERAGE(D47:D49)</f>
        <v>0</v>
      </c>
      <c r="G47" s="155" t="e">
        <f t="shared" si="0"/>
        <v>#DIV/0!</v>
      </c>
      <c r="H47" s="156" t="e">
        <f>AVERAGE(G47:G49)</f>
        <v>#DIV/0!</v>
      </c>
      <c r="I47" s="157"/>
      <c r="J47" s="158" t="str">
        <f>IF('Run 2'!C14="","",LOG(C47))</f>
        <v/>
      </c>
      <c r="K47" s="159" t="str">
        <f>IF('Run 2'!C14="","",'Run 2'!C14)</f>
        <v/>
      </c>
      <c r="L47" s="160" t="str">
        <f>IF('Run 2'!C14="","",J47-J$152)</f>
        <v/>
      </c>
      <c r="M47" s="161" t="str">
        <f>IF('Run 2'!C14="","",L47*L47)</f>
        <v/>
      </c>
      <c r="N47" s="162"/>
      <c r="O47" s="153" t="str">
        <f>IF('Run 2'!C14="","",K47-$K$152)</f>
        <v/>
      </c>
      <c r="P47" s="163" t="str">
        <f>IF('Run 2'!C14="","",(K47-$K$152)^2)</f>
        <v/>
      </c>
      <c r="Q47" s="163"/>
      <c r="R47" s="163" t="str">
        <f>IF('Run 2'!C14="","",L47*O47)</f>
        <v/>
      </c>
      <c r="S47" s="163"/>
      <c r="T47" s="163"/>
      <c r="U47" s="163"/>
      <c r="V47" s="163"/>
      <c r="W47" s="163"/>
      <c r="X47" s="163"/>
      <c r="Y47" s="163"/>
    </row>
    <row r="48" spans="1:25" x14ac:dyDescent="0.25">
      <c r="A48" s="164"/>
      <c r="B48" s="165" t="str">
        <f>'Run 2'!A15</f>
        <v>A5</v>
      </c>
      <c r="C48" s="166">
        <f>'Exact copy numbers'!C$5</f>
        <v>0</v>
      </c>
      <c r="D48" s="167">
        <f>'Run 2'!C15</f>
        <v>0</v>
      </c>
      <c r="E48" s="159"/>
      <c r="F48" s="168"/>
      <c r="G48" s="169" t="e">
        <f t="shared" si="0"/>
        <v>#DIV/0!</v>
      </c>
      <c r="H48" s="170"/>
      <c r="I48" s="157"/>
      <c r="J48" s="158" t="str">
        <f>IF('Run 2'!C15="","",LOG(C48))</f>
        <v/>
      </c>
      <c r="K48" s="159" t="str">
        <f>IF('Run 2'!C15="","",'Run 2'!C15)</f>
        <v/>
      </c>
      <c r="L48" s="160" t="str">
        <f>IF('Run 2'!C15="","",J48-J$152)</f>
        <v/>
      </c>
      <c r="M48" s="161" t="str">
        <f>IF('Run 2'!C15="","",L48*L48)</f>
        <v/>
      </c>
      <c r="N48" s="162"/>
      <c r="O48" s="153" t="str">
        <f>IF('Run 2'!C15="","",K48-$K$152)</f>
        <v/>
      </c>
      <c r="P48" s="163" t="str">
        <f>IF('Run 2'!C15="","",(K48-$K$152)^2)</f>
        <v/>
      </c>
      <c r="Q48" s="163"/>
      <c r="R48" s="163" t="str">
        <f>IF('Run 2'!C15="","",L48*O48)</f>
        <v/>
      </c>
      <c r="S48" s="163"/>
      <c r="T48" s="163"/>
      <c r="U48" s="163"/>
      <c r="V48" s="163"/>
      <c r="W48" s="163"/>
      <c r="X48" s="163"/>
      <c r="Y48" s="163"/>
    </row>
    <row r="49" spans="1:33" x14ac:dyDescent="0.25">
      <c r="A49" s="164"/>
      <c r="B49" s="171" t="str">
        <f>'Run 2'!A16</f>
        <v>A6</v>
      </c>
      <c r="C49" s="172">
        <f>'Exact copy numbers'!C$5</f>
        <v>0</v>
      </c>
      <c r="D49" s="173">
        <f>'Run 2'!C16</f>
        <v>0</v>
      </c>
      <c r="E49" s="174"/>
      <c r="F49" s="175"/>
      <c r="G49" s="176" t="e">
        <f t="shared" si="0"/>
        <v>#DIV/0!</v>
      </c>
      <c r="H49" s="177"/>
      <c r="I49" s="157"/>
      <c r="J49" s="158" t="str">
        <f>IF('Run 2'!C16="","",LOG(C49))</f>
        <v/>
      </c>
      <c r="K49" s="159" t="str">
        <f>IF('Run 2'!C16="","",'Run 2'!C16)</f>
        <v/>
      </c>
      <c r="L49" s="160" t="str">
        <f>IF('Run 2'!C16="","",J49-J$152)</f>
        <v/>
      </c>
      <c r="M49" s="161" t="str">
        <f>IF('Run 2'!C16="","",L49*L49)</f>
        <v/>
      </c>
      <c r="N49" s="162"/>
      <c r="O49" s="153" t="str">
        <f>IF('Run 2'!C16="","",K49-$K$152)</f>
        <v/>
      </c>
      <c r="P49" s="163" t="str">
        <f>IF('Run 2'!C16="","",(K49-$K$152)^2)</f>
        <v/>
      </c>
      <c r="Q49" s="163"/>
      <c r="R49" s="163" t="str">
        <f>IF('Run 2'!C16="","",L49*O49)</f>
        <v/>
      </c>
      <c r="S49" s="163"/>
      <c r="T49" s="163"/>
      <c r="U49" s="163"/>
      <c r="V49" s="163"/>
      <c r="W49" s="163"/>
      <c r="X49" s="163"/>
      <c r="Y49" s="163"/>
    </row>
    <row r="50" spans="1:33" x14ac:dyDescent="0.25">
      <c r="A50" s="164"/>
      <c r="B50" s="150" t="str">
        <f>'Run 2'!A17</f>
        <v>A7</v>
      </c>
      <c r="C50" s="151">
        <f>'Exact copy numbers'!C$6</f>
        <v>0</v>
      </c>
      <c r="D50" s="152">
        <f>'Run 2'!C17</f>
        <v>0</v>
      </c>
      <c r="E50" s="153">
        <f>STDEVA(D50:D52)</f>
        <v>0</v>
      </c>
      <c r="F50" s="154">
        <f>AVERAGE(D50:D52)</f>
        <v>0</v>
      </c>
      <c r="G50" s="155" t="e">
        <f t="shared" si="0"/>
        <v>#DIV/0!</v>
      </c>
      <c r="H50" s="156" t="e">
        <f>AVERAGE(G50:G52)</f>
        <v>#DIV/0!</v>
      </c>
      <c r="I50" s="157"/>
      <c r="J50" s="158" t="str">
        <f>IF('Run 2'!C17="","",LOG(C50))</f>
        <v/>
      </c>
      <c r="K50" s="159" t="str">
        <f>IF('Run 2'!C17="","",'Run 2'!C17)</f>
        <v/>
      </c>
      <c r="L50" s="160" t="str">
        <f>IF('Run 2'!C17="","",J50-J$152)</f>
        <v/>
      </c>
      <c r="M50" s="161" t="str">
        <f>IF('Run 2'!C17="","",L50*L50)</f>
        <v/>
      </c>
      <c r="N50" s="162"/>
      <c r="O50" s="153" t="str">
        <f>IF('Run 2'!C17="","",K50-$K$152)</f>
        <v/>
      </c>
      <c r="P50" s="163" t="str">
        <f>IF('Run 2'!C17="","",(K50-$K$152)^2)</f>
        <v/>
      </c>
      <c r="Q50" s="163"/>
      <c r="R50" s="163" t="str">
        <f>IF('Run 2'!C17="","",L50*O50)</f>
        <v/>
      </c>
      <c r="S50" s="163"/>
      <c r="T50" s="163"/>
      <c r="U50" s="163"/>
      <c r="V50" s="163"/>
      <c r="W50" s="163"/>
      <c r="X50" s="163"/>
      <c r="Y50" s="163"/>
    </row>
    <row r="51" spans="1:33" x14ac:dyDescent="0.25">
      <c r="A51" s="164"/>
      <c r="B51" s="165" t="str">
        <f>'Run 2'!A18</f>
        <v>A8</v>
      </c>
      <c r="C51" s="166">
        <f>'Exact copy numbers'!C$6</f>
        <v>0</v>
      </c>
      <c r="D51" s="167">
        <f>'Run 2'!C18</f>
        <v>0</v>
      </c>
      <c r="E51" s="159"/>
      <c r="F51" s="168"/>
      <c r="G51" s="169" t="e">
        <f t="shared" si="0"/>
        <v>#DIV/0!</v>
      </c>
      <c r="H51" s="170"/>
      <c r="I51" s="157"/>
      <c r="J51" s="158" t="str">
        <f>IF('Run 2'!C18="","",LOG(C51))</f>
        <v/>
      </c>
      <c r="K51" s="159" t="str">
        <f>IF('Run 2'!C18="","",'Run 2'!C18)</f>
        <v/>
      </c>
      <c r="L51" s="160" t="str">
        <f>IF('Run 2'!C18="","",J51-J$152)</f>
        <v/>
      </c>
      <c r="M51" s="161" t="str">
        <f>IF('Run 2'!C18="","",L51*L51)</f>
        <v/>
      </c>
      <c r="N51" s="162"/>
      <c r="O51" s="153" t="str">
        <f>IF('Run 2'!C18="","",K51-$K$152)</f>
        <v/>
      </c>
      <c r="P51" s="163" t="str">
        <f>IF('Run 2'!C18="","",(K51-$K$152)^2)</f>
        <v/>
      </c>
      <c r="Q51" s="163"/>
      <c r="R51" s="163" t="str">
        <f>IF('Run 2'!C18="","",L51*O51)</f>
        <v/>
      </c>
      <c r="S51" s="163"/>
      <c r="T51" s="163"/>
      <c r="U51" s="163"/>
      <c r="V51" s="163"/>
      <c r="W51" s="163"/>
      <c r="X51" s="163"/>
      <c r="Y51" s="163"/>
    </row>
    <row r="52" spans="1:33" x14ac:dyDescent="0.25">
      <c r="A52" s="178"/>
      <c r="B52" s="171" t="str">
        <f>'Run 2'!A19</f>
        <v>A9</v>
      </c>
      <c r="C52" s="172">
        <f>'Exact copy numbers'!C$6</f>
        <v>0</v>
      </c>
      <c r="D52" s="173">
        <f>'Run 2'!C19</f>
        <v>0</v>
      </c>
      <c r="E52" s="159"/>
      <c r="F52" s="168"/>
      <c r="G52" s="169" t="e">
        <f t="shared" si="0"/>
        <v>#DIV/0!</v>
      </c>
      <c r="H52" s="170"/>
      <c r="I52" s="157"/>
      <c r="J52" s="158" t="str">
        <f>IF('Run 2'!C19="","",LOG(C52))</f>
        <v/>
      </c>
      <c r="K52" s="159" t="str">
        <f>IF('Run 2'!C19="","",'Run 2'!C19)</f>
        <v/>
      </c>
      <c r="L52" s="160" t="str">
        <f>IF('Run 2'!C19="","",J52-J$152)</f>
        <v/>
      </c>
      <c r="M52" s="161" t="str">
        <f>IF('Run 2'!C19="","",L52*L52)</f>
        <v/>
      </c>
      <c r="N52" s="162"/>
      <c r="O52" s="153" t="str">
        <f>IF('Run 2'!C19="","",K52-$K$152)</f>
        <v/>
      </c>
      <c r="P52" s="163" t="str">
        <f>IF('Run 2'!C19="","",(K52-$K$152)^2)</f>
        <v/>
      </c>
      <c r="Q52" s="163"/>
      <c r="R52" s="163" t="str">
        <f>IF('Run 2'!C19="","",L52*O52)</f>
        <v/>
      </c>
      <c r="S52" s="163"/>
      <c r="T52" s="163"/>
      <c r="U52" s="163"/>
      <c r="V52" s="163"/>
      <c r="W52" s="163"/>
      <c r="X52" s="163"/>
      <c r="Y52" s="163"/>
    </row>
    <row r="53" spans="1:33" x14ac:dyDescent="0.25">
      <c r="A53" s="149">
        <v>6</v>
      </c>
      <c r="B53" s="150" t="str">
        <f>'Run 2'!A20</f>
        <v>B1</v>
      </c>
      <c r="C53" s="151">
        <f>'Exact copy numbers'!C$4</f>
        <v>0</v>
      </c>
      <c r="D53" s="152">
        <f>'Run 2'!C20</f>
        <v>0</v>
      </c>
      <c r="E53" s="153">
        <f>STDEVA(D53:D55)</f>
        <v>0</v>
      </c>
      <c r="F53" s="154">
        <f>AVERAGE(D53:D55)</f>
        <v>0</v>
      </c>
      <c r="G53" s="155" t="e">
        <f t="shared" si="0"/>
        <v>#DIV/0!</v>
      </c>
      <c r="H53" s="156" t="e">
        <f>AVERAGE(G53:G55)</f>
        <v>#DIV/0!</v>
      </c>
      <c r="I53" s="157"/>
      <c r="J53" s="158" t="str">
        <f>IF('Run 2'!C20="","",LOG(C53))</f>
        <v/>
      </c>
      <c r="K53" s="159" t="str">
        <f>IF('Run 2'!C20="","",'Run 2'!C20)</f>
        <v/>
      </c>
      <c r="L53" s="160" t="str">
        <f>IF('Run 2'!C20="","",J53-J$152)</f>
        <v/>
      </c>
      <c r="M53" s="161" t="str">
        <f>IF('Run 2'!C20="","",L53*L53)</f>
        <v/>
      </c>
      <c r="N53" s="162"/>
      <c r="O53" s="153" t="str">
        <f>IF('Run 2'!C20="","",K53-$K$152)</f>
        <v/>
      </c>
      <c r="P53" s="163" t="str">
        <f>IF('Run 2'!C20="","",(K53-$K$152)^2)</f>
        <v/>
      </c>
      <c r="Q53" s="163"/>
      <c r="R53" s="163" t="str">
        <f>IF('Run 2'!C20="","",L53*O53)</f>
        <v/>
      </c>
      <c r="S53" s="163"/>
      <c r="T53" s="163"/>
      <c r="U53" s="163"/>
      <c r="V53" s="163"/>
      <c r="W53" s="163"/>
      <c r="X53" s="163"/>
      <c r="Y53" s="163"/>
    </row>
    <row r="54" spans="1:33" x14ac:dyDescent="0.25">
      <c r="A54" s="164"/>
      <c r="B54" s="165" t="str">
        <f>'Run 2'!A21</f>
        <v>B2</v>
      </c>
      <c r="C54" s="166">
        <f>'Exact copy numbers'!C$4</f>
        <v>0</v>
      </c>
      <c r="D54" s="167">
        <f>'Run 2'!C21</f>
        <v>0</v>
      </c>
      <c r="E54" s="159"/>
      <c r="F54" s="168"/>
      <c r="G54" s="169" t="e">
        <f t="shared" si="0"/>
        <v>#DIV/0!</v>
      </c>
      <c r="H54" s="170"/>
      <c r="I54" s="157"/>
      <c r="J54" s="158" t="str">
        <f>IF('Run 2'!C21="","",LOG(C54))</f>
        <v/>
      </c>
      <c r="K54" s="159" t="str">
        <f>IF('Run 2'!C21="","",'Run 2'!C21)</f>
        <v/>
      </c>
      <c r="L54" s="160" t="str">
        <f>IF('Run 2'!C21="","",J54-J$152)</f>
        <v/>
      </c>
      <c r="M54" s="161" t="str">
        <f>IF('Run 2'!C21="","",L54*L54)</f>
        <v/>
      </c>
      <c r="N54" s="162"/>
      <c r="O54" s="153" t="str">
        <f>IF('Run 2'!C21="","",K54-$K$152)</f>
        <v/>
      </c>
      <c r="P54" s="163" t="str">
        <f>IF('Run 2'!C21="","",(K54-$K$152)^2)</f>
        <v/>
      </c>
      <c r="Q54" s="163"/>
      <c r="R54" s="163" t="str">
        <f>IF('Run 2'!C21="","",L54*O54)</f>
        <v/>
      </c>
      <c r="S54" s="163"/>
      <c r="T54" s="163"/>
      <c r="U54" s="163"/>
      <c r="V54" s="163"/>
      <c r="W54" s="163"/>
      <c r="X54" s="163"/>
      <c r="Y54" s="163"/>
    </row>
    <row r="55" spans="1:33" x14ac:dyDescent="0.25">
      <c r="A55" s="164"/>
      <c r="B55" s="171" t="str">
        <f>'Run 2'!A22</f>
        <v>B3</v>
      </c>
      <c r="C55" s="172">
        <f>'Exact copy numbers'!C$4</f>
        <v>0</v>
      </c>
      <c r="D55" s="173">
        <f>'Run 2'!C22</f>
        <v>0</v>
      </c>
      <c r="E55" s="174"/>
      <c r="F55" s="175"/>
      <c r="G55" s="176" t="e">
        <f t="shared" si="0"/>
        <v>#DIV/0!</v>
      </c>
      <c r="H55" s="177"/>
      <c r="I55" s="157"/>
      <c r="J55" s="158" t="str">
        <f>IF('Run 2'!C22="","",LOG(C55))</f>
        <v/>
      </c>
      <c r="K55" s="159" t="str">
        <f>IF('Run 2'!C22="","",'Run 2'!C22)</f>
        <v/>
      </c>
      <c r="L55" s="160" t="str">
        <f>IF('Run 2'!C22="","",J55-J$152)</f>
        <v/>
      </c>
      <c r="M55" s="161" t="str">
        <f>IF('Run 2'!C22="","",L55*L55)</f>
        <v/>
      </c>
      <c r="N55" s="162"/>
      <c r="O55" s="153" t="str">
        <f>IF('Run 2'!C22="","",K55-$K$152)</f>
        <v/>
      </c>
      <c r="P55" s="163" t="str">
        <f>IF('Run 2'!C22="","",(K55-$K$152)^2)</f>
        <v/>
      </c>
      <c r="Q55" s="163"/>
      <c r="R55" s="163" t="str">
        <f>IF('Run 2'!C22="","",L55*O55)</f>
        <v/>
      </c>
      <c r="S55" s="163"/>
      <c r="T55" s="163"/>
      <c r="U55" s="163"/>
      <c r="V55" s="163"/>
      <c r="W55" s="163"/>
      <c r="X55" s="163"/>
      <c r="Y55" s="163"/>
    </row>
    <row r="56" spans="1:33" x14ac:dyDescent="0.25">
      <c r="A56" s="164"/>
      <c r="B56" s="150" t="str">
        <f>'Run 2'!A23</f>
        <v>B4</v>
      </c>
      <c r="C56" s="151">
        <f>'Exact copy numbers'!C$5</f>
        <v>0</v>
      </c>
      <c r="D56" s="152">
        <f>'Run 2'!C23</f>
        <v>0</v>
      </c>
      <c r="E56" s="153">
        <f>STDEVA(D56:D58)</f>
        <v>0</v>
      </c>
      <c r="F56" s="154">
        <f>AVERAGE(D56:D58)</f>
        <v>0</v>
      </c>
      <c r="G56" s="155" t="e">
        <f t="shared" si="0"/>
        <v>#DIV/0!</v>
      </c>
      <c r="H56" s="156" t="e">
        <f>AVERAGE(G56:G58)</f>
        <v>#DIV/0!</v>
      </c>
      <c r="I56" s="157"/>
      <c r="J56" s="158" t="str">
        <f>IF('Run 2'!C23="","",LOG(C56))</f>
        <v/>
      </c>
      <c r="K56" s="159" t="str">
        <f>IF('Run 2'!C23="","",'Run 2'!C23)</f>
        <v/>
      </c>
      <c r="L56" s="160" t="str">
        <f>IF('Run 2'!C23="","",J56-J$152)</f>
        <v/>
      </c>
      <c r="M56" s="161" t="str">
        <f>IF('Run 2'!C23="","",L56*L56)</f>
        <v/>
      </c>
      <c r="N56" s="162"/>
      <c r="O56" s="153" t="str">
        <f>IF('Run 2'!C23="","",K56-$K$152)</f>
        <v/>
      </c>
      <c r="P56" s="163" t="str">
        <f>IF('Run 2'!C23="","",(K56-$K$152)^2)</f>
        <v/>
      </c>
      <c r="Q56" s="163"/>
      <c r="R56" s="163" t="str">
        <f>IF('Run 2'!C23="","",L56*O56)</f>
        <v/>
      </c>
      <c r="S56" s="163"/>
      <c r="T56" s="163"/>
      <c r="U56" s="163"/>
      <c r="V56" s="163"/>
      <c r="W56" s="163"/>
      <c r="X56" s="163"/>
      <c r="Y56" s="163"/>
    </row>
    <row r="57" spans="1:33" x14ac:dyDescent="0.25">
      <c r="A57" s="164"/>
      <c r="B57" s="165" t="str">
        <f>'Run 2'!A24</f>
        <v>B5</v>
      </c>
      <c r="C57" s="166">
        <f>'Exact copy numbers'!C$5</f>
        <v>0</v>
      </c>
      <c r="D57" s="167">
        <f>'Run 2'!C24</f>
        <v>0</v>
      </c>
      <c r="E57" s="159"/>
      <c r="F57" s="168"/>
      <c r="G57" s="169" t="e">
        <f t="shared" si="0"/>
        <v>#DIV/0!</v>
      </c>
      <c r="H57" s="170"/>
      <c r="I57" s="157"/>
      <c r="J57" s="158" t="str">
        <f>IF('Run 2'!C24="","",LOG(C57))</f>
        <v/>
      </c>
      <c r="K57" s="159" t="str">
        <f>IF('Run 2'!C24="","",'Run 2'!C24)</f>
        <v/>
      </c>
      <c r="L57" s="160" t="str">
        <f>IF('Run 2'!C24="","",J57-J$152)</f>
        <v/>
      </c>
      <c r="M57" s="161" t="str">
        <f>IF('Run 2'!C24="","",L57*L57)</f>
        <v/>
      </c>
      <c r="N57" s="162"/>
      <c r="O57" s="153" t="str">
        <f>IF('Run 2'!C24="","",K57-$K$152)</f>
        <v/>
      </c>
      <c r="P57" s="163" t="str">
        <f>IF('Run 2'!C24="","",(K57-$K$152)^2)</f>
        <v/>
      </c>
      <c r="Q57" s="163"/>
      <c r="R57" s="163" t="str">
        <f>IF('Run 2'!C24="","",L57*O57)</f>
        <v/>
      </c>
      <c r="S57" s="163"/>
      <c r="T57" s="163"/>
      <c r="U57" s="163"/>
      <c r="V57" s="163"/>
      <c r="W57" s="163"/>
      <c r="X57" s="163"/>
      <c r="Y57" s="163"/>
    </row>
    <row r="58" spans="1:33" x14ac:dyDescent="0.25">
      <c r="A58" s="164"/>
      <c r="B58" s="171" t="str">
        <f>'Run 2'!A25</f>
        <v>B6</v>
      </c>
      <c r="C58" s="172">
        <f>'Exact copy numbers'!C$5</f>
        <v>0</v>
      </c>
      <c r="D58" s="173">
        <f>'Run 2'!C25</f>
        <v>0</v>
      </c>
      <c r="E58" s="174"/>
      <c r="F58" s="175"/>
      <c r="G58" s="176" t="e">
        <f t="shared" si="0"/>
        <v>#DIV/0!</v>
      </c>
      <c r="H58" s="177"/>
      <c r="I58" s="179"/>
      <c r="J58" s="158" t="str">
        <f>IF('Run 2'!C25="","",LOG(C58))</f>
        <v/>
      </c>
      <c r="K58" s="159" t="str">
        <f>IF('Run 2'!C25="","",'Run 2'!C25)</f>
        <v/>
      </c>
      <c r="L58" s="160" t="str">
        <f>IF('Run 2'!C25="","",J58-J$152)</f>
        <v/>
      </c>
      <c r="M58" s="161" t="str">
        <f>IF('Run 2'!C25="","",L58*L58)</f>
        <v/>
      </c>
      <c r="N58" s="162"/>
      <c r="O58" s="153" t="str">
        <f>IF('Run 2'!C25="","",K58-$K$152)</f>
        <v/>
      </c>
      <c r="P58" s="163" t="str">
        <f>IF('Run 2'!C25="","",(K58-$K$152)^2)</f>
        <v/>
      </c>
      <c r="Q58" s="163"/>
      <c r="R58" s="163" t="str">
        <f>IF('Run 2'!C25="","",L58*O58)</f>
        <v/>
      </c>
      <c r="S58" s="163"/>
      <c r="T58" s="163"/>
      <c r="U58" s="163"/>
      <c r="V58" s="163"/>
      <c r="W58" s="163"/>
      <c r="X58" s="163"/>
      <c r="Y58" s="163"/>
    </row>
    <row r="59" spans="1:33" x14ac:dyDescent="0.25">
      <c r="A59" s="164"/>
      <c r="B59" s="150" t="str">
        <f>'Run 2'!A26</f>
        <v>B7</v>
      </c>
      <c r="C59" s="151">
        <f>'Exact copy numbers'!C$6</f>
        <v>0</v>
      </c>
      <c r="D59" s="152">
        <f>'Run 2'!C26</f>
        <v>0</v>
      </c>
      <c r="E59" s="153">
        <f>STDEVA(D59:D61)</f>
        <v>0</v>
      </c>
      <c r="F59" s="154">
        <f>AVERAGE(D59:D61)</f>
        <v>0</v>
      </c>
      <c r="G59" s="155" t="e">
        <f t="shared" si="0"/>
        <v>#DIV/0!</v>
      </c>
      <c r="H59" s="156" t="e">
        <f>AVERAGE(G59:G61)</f>
        <v>#DIV/0!</v>
      </c>
      <c r="I59" s="179"/>
      <c r="J59" s="158" t="str">
        <f>IF('Run 2'!C26="","",LOG(C59))</f>
        <v/>
      </c>
      <c r="K59" s="159" t="str">
        <f>IF('Run 2'!C26="","",'Run 2'!C26)</f>
        <v/>
      </c>
      <c r="L59" s="160" t="str">
        <f>IF('Run 2'!C26="","",J59-J$152)</f>
        <v/>
      </c>
      <c r="M59" s="161" t="str">
        <f>IF('Run 2'!C26="","",L59*L59)</f>
        <v/>
      </c>
      <c r="N59" s="162"/>
      <c r="O59" s="153" t="str">
        <f>IF('Run 2'!C26="","",K59-$K$152)</f>
        <v/>
      </c>
      <c r="P59" s="163" t="str">
        <f>IF('Run 2'!C26="","",(K59-$K$152)^2)</f>
        <v/>
      </c>
      <c r="Q59" s="163"/>
      <c r="R59" s="163" t="str">
        <f>IF('Run 2'!C26="","",L59*O59)</f>
        <v/>
      </c>
      <c r="S59" s="163"/>
      <c r="T59" s="163"/>
      <c r="U59" s="163"/>
      <c r="V59" s="163"/>
      <c r="W59" s="163"/>
      <c r="X59" s="163"/>
      <c r="Y59" s="163"/>
    </row>
    <row r="60" spans="1:33" x14ac:dyDescent="0.25">
      <c r="A60" s="164"/>
      <c r="B60" s="165" t="str">
        <f>'Run 2'!A27</f>
        <v>B8</v>
      </c>
      <c r="C60" s="166">
        <f>'Exact copy numbers'!C$6</f>
        <v>0</v>
      </c>
      <c r="D60" s="167">
        <f>'Run 2'!C27</f>
        <v>0</v>
      </c>
      <c r="E60" s="159"/>
      <c r="F60" s="168"/>
      <c r="G60" s="169" t="e">
        <f t="shared" si="0"/>
        <v>#DIV/0!</v>
      </c>
      <c r="H60" s="170"/>
      <c r="I60" s="180"/>
      <c r="J60" s="158" t="str">
        <f>IF('Run 2'!C27="","",LOG(C60))</f>
        <v/>
      </c>
      <c r="K60" s="159" t="str">
        <f>IF('Run 2'!C27="","",'Run 2'!C27)</f>
        <v/>
      </c>
      <c r="L60" s="160" t="str">
        <f>IF('Run 2'!C27="","",J60-J$152)</f>
        <v/>
      </c>
      <c r="M60" s="161" t="str">
        <f>IF('Run 2'!C27="","",L60*L60)</f>
        <v/>
      </c>
      <c r="N60" s="162"/>
      <c r="O60" s="153" t="str">
        <f>IF('Run 2'!C27="","",K60-$K$152)</f>
        <v/>
      </c>
      <c r="P60" s="163" t="str">
        <f>IF('Run 2'!C27="","",(K60-$K$152)^2)</f>
        <v/>
      </c>
      <c r="Q60" s="163"/>
      <c r="R60" s="163" t="str">
        <f>IF('Run 2'!C27="","",L60*O60)</f>
        <v/>
      </c>
      <c r="S60" s="163"/>
      <c r="T60" s="163"/>
      <c r="U60" s="163"/>
      <c r="V60" s="163"/>
      <c r="W60" s="163"/>
      <c r="X60" s="163"/>
      <c r="Y60" s="163"/>
    </row>
    <row r="61" spans="1:33" x14ac:dyDescent="0.25">
      <c r="A61" s="178"/>
      <c r="B61" s="171" t="str">
        <f>'Run 2'!A28</f>
        <v>B9</v>
      </c>
      <c r="C61" s="172">
        <f>'Exact copy numbers'!C$6</f>
        <v>0</v>
      </c>
      <c r="D61" s="173">
        <f>'Run 2'!C28</f>
        <v>0</v>
      </c>
      <c r="E61" s="174"/>
      <c r="F61" s="175"/>
      <c r="G61" s="176" t="e">
        <f t="shared" si="0"/>
        <v>#DIV/0!</v>
      </c>
      <c r="H61" s="177"/>
      <c r="I61" s="180"/>
      <c r="J61" s="158" t="str">
        <f>IF('Run 2'!C28="","",LOG(C61))</f>
        <v/>
      </c>
      <c r="K61" s="159" t="str">
        <f>IF('Run 2'!C28="","",'Run 2'!C28)</f>
        <v/>
      </c>
      <c r="L61" s="160" t="str">
        <f>IF('Run 2'!C28="","",J61-J$152)</f>
        <v/>
      </c>
      <c r="M61" s="161" t="str">
        <f>IF('Run 2'!C28="","",L61*L61)</f>
        <v/>
      </c>
      <c r="N61" s="162"/>
      <c r="O61" s="153" t="str">
        <f>IF('Run 2'!C28="","",K61-$K$152)</f>
        <v/>
      </c>
      <c r="P61" s="163" t="str">
        <f>IF('Run 2'!C28="","",(K61-$K$152)^2)</f>
        <v/>
      </c>
      <c r="Q61" s="163"/>
      <c r="R61" s="163" t="str">
        <f>IF('Run 2'!C28="","",L61*O61)</f>
        <v/>
      </c>
      <c r="S61" s="163"/>
      <c r="T61" s="163"/>
      <c r="U61" s="163"/>
      <c r="V61" s="163"/>
      <c r="W61" s="163"/>
      <c r="X61" s="163"/>
      <c r="Y61" s="163"/>
    </row>
    <row r="62" spans="1:33" x14ac:dyDescent="0.25">
      <c r="A62" s="149">
        <v>7</v>
      </c>
      <c r="B62" s="150" t="str">
        <f>'Run 2'!A29</f>
        <v>C1</v>
      </c>
      <c r="C62" s="151">
        <f>'Exact copy numbers'!C$4</f>
        <v>0</v>
      </c>
      <c r="D62" s="152">
        <f>'Run 2'!C29</f>
        <v>0</v>
      </c>
      <c r="E62" s="153">
        <f>STDEVA(D62:D64)</f>
        <v>0</v>
      </c>
      <c r="F62" s="154">
        <f>AVERAGE(D62:D64)</f>
        <v>0</v>
      </c>
      <c r="G62" s="155" t="e">
        <f t="shared" si="0"/>
        <v>#DIV/0!</v>
      </c>
      <c r="H62" s="156" t="e">
        <f>AVERAGE(G62:G64)</f>
        <v>#DIV/0!</v>
      </c>
      <c r="I62" s="180"/>
      <c r="J62" s="158" t="str">
        <f>IF('Run 2'!C29="","",LOG(C62))</f>
        <v/>
      </c>
      <c r="K62" s="159" t="str">
        <f>IF('Run 2'!C29="","",'Run 2'!C29)</f>
        <v/>
      </c>
      <c r="L62" s="160" t="str">
        <f>IF('Run 2'!C29="","",J62-J$152)</f>
        <v/>
      </c>
      <c r="M62" s="161" t="str">
        <f>IF('Run 2'!C29="","",L62*L62)</f>
        <v/>
      </c>
      <c r="N62" s="162"/>
      <c r="O62" s="153" t="str">
        <f>IF('Run 2'!C29="","",K62-$K$152)</f>
        <v/>
      </c>
      <c r="P62" s="163" t="str">
        <f>IF('Run 2'!C29="","",(K62-$K$152)^2)</f>
        <v/>
      </c>
      <c r="Q62" s="163"/>
      <c r="R62" s="163" t="str">
        <f>IF('Run 2'!C29="","",L62*O62)</f>
        <v/>
      </c>
      <c r="S62" s="163"/>
      <c r="T62" s="163"/>
      <c r="U62" s="163"/>
      <c r="V62" s="163"/>
      <c r="W62" s="163"/>
      <c r="X62" s="163"/>
      <c r="Y62" s="163"/>
    </row>
    <row r="63" spans="1:33" x14ac:dyDescent="0.25">
      <c r="A63" s="164"/>
      <c r="B63" s="165" t="str">
        <f>'Run 2'!A30</f>
        <v>C2</v>
      </c>
      <c r="C63" s="166">
        <f>'Exact copy numbers'!C$4</f>
        <v>0</v>
      </c>
      <c r="D63" s="167">
        <f>'Run 2'!C30</f>
        <v>0</v>
      </c>
      <c r="E63" s="159"/>
      <c r="F63" s="168"/>
      <c r="G63" s="169" t="e">
        <f t="shared" si="0"/>
        <v>#DIV/0!</v>
      </c>
      <c r="H63" s="170"/>
      <c r="I63" s="180"/>
      <c r="J63" s="158" t="str">
        <f>IF('Run 2'!C30="","",LOG(C63))</f>
        <v/>
      </c>
      <c r="K63" s="159" t="str">
        <f>IF('Run 2'!C30="","",'Run 2'!C30)</f>
        <v/>
      </c>
      <c r="L63" s="160" t="str">
        <f>IF('Run 2'!C30="","",J63-J$152)</f>
        <v/>
      </c>
      <c r="M63" s="161" t="str">
        <f>IF('Run 2'!C30="","",L63*L63)</f>
        <v/>
      </c>
      <c r="N63" s="162"/>
      <c r="O63" s="153" t="str">
        <f>IF('Run 2'!C30="","",K63-$K$152)</f>
        <v/>
      </c>
      <c r="P63" s="163" t="str">
        <f>IF('Run 2'!C30="","",(K63-$K$152)^2)</f>
        <v/>
      </c>
      <c r="Q63" s="163"/>
      <c r="R63" s="163" t="str">
        <f>IF('Run 2'!C30="","",L63*O63)</f>
        <v/>
      </c>
      <c r="S63" s="163"/>
      <c r="T63" s="163"/>
      <c r="U63" s="163"/>
      <c r="V63" s="163"/>
      <c r="W63" s="163"/>
      <c r="X63" s="163"/>
      <c r="Y63" s="163"/>
    </row>
    <row r="64" spans="1:33" ht="12.75" customHeight="1" x14ac:dyDescent="0.3">
      <c r="A64" s="164"/>
      <c r="B64" s="171" t="str">
        <f>'Run 2'!A31</f>
        <v>C3</v>
      </c>
      <c r="C64" s="172">
        <f>'Exact copy numbers'!C$4</f>
        <v>0</v>
      </c>
      <c r="D64" s="173">
        <f>'Run 2'!C31</f>
        <v>0</v>
      </c>
      <c r="E64" s="174"/>
      <c r="F64" s="175"/>
      <c r="G64" s="176" t="e">
        <f t="shared" si="0"/>
        <v>#DIV/0!</v>
      </c>
      <c r="H64" s="177"/>
      <c r="I64" s="185"/>
      <c r="J64" s="158" t="str">
        <f>IF('Run 2'!C31="","",LOG(C64))</f>
        <v/>
      </c>
      <c r="K64" s="159" t="str">
        <f>IF('Run 2'!C31="","",'Run 2'!C31)</f>
        <v/>
      </c>
      <c r="L64" s="160" t="str">
        <f>IF('Run 2'!C31="","",J64-J$152)</f>
        <v/>
      </c>
      <c r="M64" s="161" t="str">
        <f>IF('Run 2'!C31="","",L64*L64)</f>
        <v/>
      </c>
      <c r="N64" s="162"/>
      <c r="O64" s="153" t="str">
        <f>IF('Run 2'!C31="","",K64-$K$152)</f>
        <v/>
      </c>
      <c r="P64" s="163" t="str">
        <f>IF('Run 2'!C31="","",(K64-$K$152)^2)</f>
        <v/>
      </c>
      <c r="Q64" s="163"/>
      <c r="R64" s="163" t="str">
        <f>IF('Run 2'!C31="","",L64*O64)</f>
        <v/>
      </c>
      <c r="S64" s="163"/>
      <c r="T64" s="163"/>
      <c r="U64" s="163"/>
      <c r="V64" s="163"/>
      <c r="W64" s="163"/>
      <c r="X64" s="163"/>
      <c r="Y64" s="163"/>
      <c r="Z64" s="3"/>
      <c r="AA64" s="1" t="s">
        <v>140</v>
      </c>
      <c r="AB64" s="2"/>
      <c r="AC64" s="2"/>
      <c r="AD64" s="2"/>
      <c r="AE64" s="2"/>
      <c r="AF64" s="2"/>
      <c r="AG64" s="2"/>
    </row>
    <row r="65" spans="1:46" x14ac:dyDescent="0.25">
      <c r="A65" s="164"/>
      <c r="B65" s="150" t="str">
        <f>'Run 2'!A32</f>
        <v>C4</v>
      </c>
      <c r="C65" s="151">
        <f>'Exact copy numbers'!C$5</f>
        <v>0</v>
      </c>
      <c r="D65" s="152">
        <f>'Run 2'!C32</f>
        <v>0</v>
      </c>
      <c r="E65" s="153">
        <f>STDEVA(D65:D67)</f>
        <v>0</v>
      </c>
      <c r="F65" s="154">
        <f>AVERAGE(D65:D67)</f>
        <v>0</v>
      </c>
      <c r="G65" s="155" t="e">
        <f t="shared" si="0"/>
        <v>#DIV/0!</v>
      </c>
      <c r="H65" s="156" t="e">
        <f>AVERAGE(G65:G67)</f>
        <v>#DIV/0!</v>
      </c>
      <c r="I65" s="180"/>
      <c r="J65" s="158" t="str">
        <f>IF('Run 2'!C32="","",LOG(C65))</f>
        <v/>
      </c>
      <c r="K65" s="159" t="str">
        <f>IF('Run 2'!C32="","",'Run 2'!C32)</f>
        <v/>
      </c>
      <c r="L65" s="160" t="str">
        <f>IF('Run 2'!C32="","",J65-J$152)</f>
        <v/>
      </c>
      <c r="M65" s="161" t="str">
        <f>IF('Run 2'!C32="","",L65*L65)</f>
        <v/>
      </c>
      <c r="N65" s="162"/>
      <c r="O65" s="153" t="str">
        <f>IF('Run 2'!C32="","",K65-$K$152)</f>
        <v/>
      </c>
      <c r="P65" s="163" t="str">
        <f>IF('Run 2'!C32="","",(K65-$K$152)^2)</f>
        <v/>
      </c>
      <c r="Q65" s="163"/>
      <c r="R65" s="163" t="str">
        <f>IF('Run 2'!C32="","",L65*O65)</f>
        <v/>
      </c>
      <c r="S65" s="163"/>
      <c r="T65" s="163"/>
      <c r="U65" s="163"/>
      <c r="V65" s="163"/>
      <c r="W65" s="163"/>
      <c r="X65" s="163"/>
      <c r="Y65" s="163"/>
    </row>
    <row r="66" spans="1:46" x14ac:dyDescent="0.25">
      <c r="A66" s="164"/>
      <c r="B66" s="165" t="str">
        <f>'Run 2'!A33</f>
        <v>C5</v>
      </c>
      <c r="C66" s="166">
        <f>'Exact copy numbers'!C$5</f>
        <v>0</v>
      </c>
      <c r="D66" s="167">
        <f>'Run 2'!C33</f>
        <v>0</v>
      </c>
      <c r="E66" s="159"/>
      <c r="F66" s="168"/>
      <c r="G66" s="169" t="e">
        <f t="shared" si="0"/>
        <v>#DIV/0!</v>
      </c>
      <c r="H66" s="170"/>
      <c r="I66" s="180"/>
      <c r="J66" s="158" t="str">
        <f>IF('Run 2'!C33="","",LOG(C66))</f>
        <v/>
      </c>
      <c r="K66" s="159" t="str">
        <f>IF('Run 2'!C33="","",'Run 2'!C33)</f>
        <v/>
      </c>
      <c r="L66" s="160" t="str">
        <f>IF('Run 2'!C33="","",J66-J$152)</f>
        <v/>
      </c>
      <c r="M66" s="161" t="str">
        <f>IF('Run 2'!C33="","",L66*L66)</f>
        <v/>
      </c>
      <c r="N66" s="162"/>
      <c r="O66" s="153" t="str">
        <f>IF('Run 2'!C33="","",K66-$K$152)</f>
        <v/>
      </c>
      <c r="P66" s="163" t="str">
        <f>IF('Run 2'!C33="","",(K66-$K$152)^2)</f>
        <v/>
      </c>
      <c r="Q66" s="163"/>
      <c r="R66" s="163" t="str">
        <f>IF('Run 2'!C33="","",L66*O66)</f>
        <v/>
      </c>
      <c r="S66" s="163"/>
      <c r="T66" s="163"/>
      <c r="U66" s="163"/>
      <c r="V66" s="163"/>
      <c r="W66" s="163"/>
      <c r="X66" s="163"/>
      <c r="Y66" s="163"/>
    </row>
    <row r="67" spans="1:46" x14ac:dyDescent="0.25">
      <c r="A67" s="164"/>
      <c r="B67" s="171" t="str">
        <f>'Run 2'!A34</f>
        <v>C6</v>
      </c>
      <c r="C67" s="172">
        <f>'Exact copy numbers'!C$5</f>
        <v>0</v>
      </c>
      <c r="D67" s="173">
        <f>'Run 2'!C34</f>
        <v>0</v>
      </c>
      <c r="E67" s="174"/>
      <c r="F67" s="175"/>
      <c r="G67" s="176" t="e">
        <f t="shared" si="0"/>
        <v>#DIV/0!</v>
      </c>
      <c r="H67" s="177"/>
      <c r="I67" s="180"/>
      <c r="J67" s="158" t="str">
        <f>IF('Run 2'!C34="","",LOG(C67))</f>
        <v/>
      </c>
      <c r="K67" s="159" t="str">
        <f>IF('Run 2'!C34="","",'Run 2'!C34)</f>
        <v/>
      </c>
      <c r="L67" s="160" t="str">
        <f>IF('Run 2'!C34="","",J67-J$152)</f>
        <v/>
      </c>
      <c r="M67" s="161" t="str">
        <f>IF('Run 2'!C34="","",L67*L67)</f>
        <v/>
      </c>
      <c r="N67" s="162"/>
      <c r="O67" s="153" t="str">
        <f>IF('Run 2'!C34="","",K67-$K$152)</f>
        <v/>
      </c>
      <c r="P67" s="163" t="str">
        <f>IF('Run 2'!C34="","",(K67-$K$152)^2)</f>
        <v/>
      </c>
      <c r="Q67" s="163"/>
      <c r="R67" s="163" t="str">
        <f>IF('Run 2'!C34="","",L67*O67)</f>
        <v/>
      </c>
      <c r="S67" s="163"/>
      <c r="T67" s="163"/>
      <c r="U67" s="163"/>
      <c r="V67" s="163"/>
      <c r="W67" s="163"/>
      <c r="X67" s="163"/>
      <c r="Y67" s="163"/>
      <c r="Z67" s="57"/>
      <c r="AT67" s="58"/>
    </row>
    <row r="68" spans="1:46" x14ac:dyDescent="0.25">
      <c r="A68" s="164"/>
      <c r="B68" s="150" t="str">
        <f>'Run 2'!A35</f>
        <v>C7</v>
      </c>
      <c r="C68" s="151">
        <f>'Exact copy numbers'!C$6</f>
        <v>0</v>
      </c>
      <c r="D68" s="152">
        <f>'Run 2'!C35</f>
        <v>0</v>
      </c>
      <c r="E68" s="153">
        <f>STDEVA(D68:D70)</f>
        <v>0</v>
      </c>
      <c r="F68" s="154">
        <f>AVERAGE(D68:D70)</f>
        <v>0</v>
      </c>
      <c r="G68" s="155" t="e">
        <f t="shared" si="0"/>
        <v>#DIV/0!</v>
      </c>
      <c r="H68" s="156" t="e">
        <f>AVERAGE(G68:G70)</f>
        <v>#DIV/0!</v>
      </c>
      <c r="I68" s="180"/>
      <c r="J68" s="158" t="str">
        <f>IF('Run 2'!C35="","",LOG(C68))</f>
        <v/>
      </c>
      <c r="K68" s="159" t="str">
        <f>IF('Run 2'!C35="","",'Run 2'!C35)</f>
        <v/>
      </c>
      <c r="L68" s="160" t="str">
        <f>IF('Run 2'!C35="","",J68-J$152)</f>
        <v/>
      </c>
      <c r="M68" s="161" t="str">
        <f>IF('Run 2'!C35="","",L68*L68)</f>
        <v/>
      </c>
      <c r="N68" s="162"/>
      <c r="O68" s="153" t="str">
        <f>IF('Run 2'!C35="","",K68-$K$152)</f>
        <v/>
      </c>
      <c r="P68" s="163" t="str">
        <f>IF('Run 2'!C35="","",(K68-$K$152)^2)</f>
        <v/>
      </c>
      <c r="Q68" s="163"/>
      <c r="R68" s="163" t="str">
        <f>IF('Run 2'!C35="","",L68*O68)</f>
        <v/>
      </c>
      <c r="S68" s="163"/>
      <c r="T68" s="163"/>
      <c r="U68" s="163"/>
      <c r="V68" s="163"/>
      <c r="W68" s="163"/>
      <c r="X68" s="163"/>
      <c r="Y68" s="163"/>
      <c r="Z68" s="57"/>
      <c r="AT68" s="58"/>
    </row>
    <row r="69" spans="1:46" x14ac:dyDescent="0.25">
      <c r="A69" s="164"/>
      <c r="B69" s="165" t="str">
        <f>'Run 2'!A36</f>
        <v>C8</v>
      </c>
      <c r="C69" s="166">
        <f>'Exact copy numbers'!C$6</f>
        <v>0</v>
      </c>
      <c r="D69" s="167">
        <f>'Run 2'!C36</f>
        <v>0</v>
      </c>
      <c r="E69" s="159"/>
      <c r="F69" s="168"/>
      <c r="G69" s="169" t="e">
        <f t="shared" si="0"/>
        <v>#DIV/0!</v>
      </c>
      <c r="H69" s="170"/>
      <c r="I69" s="180"/>
      <c r="J69" s="158" t="str">
        <f>IF('Run 2'!C36="","",LOG(C69))</f>
        <v/>
      </c>
      <c r="K69" s="159" t="str">
        <f>IF('Run 2'!C36="","",'Run 2'!C36)</f>
        <v/>
      </c>
      <c r="L69" s="160" t="str">
        <f>IF('Run 2'!C36="","",J69-J$152)</f>
        <v/>
      </c>
      <c r="M69" s="161" t="str">
        <f>IF('Run 2'!C36="","",L69*L69)</f>
        <v/>
      </c>
      <c r="N69" s="162"/>
      <c r="O69" s="153" t="str">
        <f>IF('Run 2'!C36="","",K69-$K$152)</f>
        <v/>
      </c>
      <c r="P69" s="163" t="str">
        <f>IF('Run 2'!C36="","",(K69-$K$152)^2)</f>
        <v/>
      </c>
      <c r="Q69" s="163"/>
      <c r="R69" s="163" t="str">
        <f>IF('Run 2'!C36="","",L69*O69)</f>
        <v/>
      </c>
      <c r="S69" s="163"/>
      <c r="T69" s="163"/>
      <c r="U69" s="163"/>
      <c r="V69" s="163"/>
      <c r="W69" s="163"/>
      <c r="X69" s="163"/>
      <c r="Y69" s="163"/>
      <c r="Z69" s="57"/>
      <c r="AT69" s="58"/>
    </row>
    <row r="70" spans="1:46" x14ac:dyDescent="0.25">
      <c r="A70" s="178"/>
      <c r="B70" s="171" t="str">
        <f>'Run 2'!A37</f>
        <v>C9</v>
      </c>
      <c r="C70" s="172">
        <f>'Exact copy numbers'!C$6</f>
        <v>0</v>
      </c>
      <c r="D70" s="173">
        <f>'Run 2'!C37</f>
        <v>0</v>
      </c>
      <c r="E70" s="159"/>
      <c r="F70" s="168"/>
      <c r="G70" s="169" t="e">
        <f t="shared" si="0"/>
        <v>#DIV/0!</v>
      </c>
      <c r="H70" s="170"/>
      <c r="I70" s="180"/>
      <c r="J70" s="158" t="str">
        <f>IF('Run 2'!C37="","",LOG(C70))</f>
        <v/>
      </c>
      <c r="K70" s="159" t="str">
        <f>IF('Run 2'!C37="","",'Run 2'!C37)</f>
        <v/>
      </c>
      <c r="L70" s="160" t="str">
        <f>IF('Run 2'!C37="","",J70-J$152)</f>
        <v/>
      </c>
      <c r="M70" s="161" t="str">
        <f>IF('Run 2'!C37="","",L70*L70)</f>
        <v/>
      </c>
      <c r="N70" s="162"/>
      <c r="O70" s="153" t="str">
        <f>IF('Run 2'!C37="","",K70-$K$152)</f>
        <v/>
      </c>
      <c r="P70" s="163" t="str">
        <f>IF('Run 2'!C37="","",(K70-$K$152)^2)</f>
        <v/>
      </c>
      <c r="Q70" s="163"/>
      <c r="R70" s="163" t="str">
        <f>IF('Run 2'!C37="","",L70*O70)</f>
        <v/>
      </c>
      <c r="S70" s="163"/>
      <c r="T70" s="163"/>
      <c r="U70" s="163"/>
      <c r="V70" s="163"/>
      <c r="W70" s="163"/>
      <c r="X70" s="163"/>
      <c r="Y70" s="163"/>
      <c r="Z70" s="57"/>
      <c r="AT70" s="58"/>
    </row>
    <row r="71" spans="1:46" x14ac:dyDescent="0.25">
      <c r="A71" s="149">
        <v>8</v>
      </c>
      <c r="B71" s="150" t="str">
        <f>'Run 2'!A38</f>
        <v>D1</v>
      </c>
      <c r="C71" s="151">
        <f>'Exact copy numbers'!C$4</f>
        <v>0</v>
      </c>
      <c r="D71" s="152">
        <f>'Run 2'!C38</f>
        <v>0</v>
      </c>
      <c r="E71" s="153">
        <f>STDEVA(D71:D73)</f>
        <v>0</v>
      </c>
      <c r="F71" s="154">
        <f>AVERAGE(D71:D73)</f>
        <v>0</v>
      </c>
      <c r="G71" s="155" t="e">
        <f t="shared" si="0"/>
        <v>#DIV/0!</v>
      </c>
      <c r="H71" s="156" t="e">
        <f>AVERAGE(G71:G73)</f>
        <v>#DIV/0!</v>
      </c>
      <c r="I71" s="180"/>
      <c r="J71" s="158" t="str">
        <f>IF('Run 2'!C38="","",LOG(C71))</f>
        <v/>
      </c>
      <c r="K71" s="159" t="str">
        <f>IF('Run 2'!C38="","",'Run 2'!C38)</f>
        <v/>
      </c>
      <c r="L71" s="160" t="str">
        <f>IF('Run 2'!C38="","",J71-J$152)</f>
        <v/>
      </c>
      <c r="M71" s="161" t="str">
        <f>IF('Run 2'!C38="","",L71*L71)</f>
        <v/>
      </c>
      <c r="N71" s="162"/>
      <c r="O71" s="153" t="str">
        <f>IF('Run 2'!C38="","",K71-$K$152)</f>
        <v/>
      </c>
      <c r="P71" s="163" t="str">
        <f>IF('Run 2'!C38="","",(K71-$K$152)^2)</f>
        <v/>
      </c>
      <c r="Q71" s="163"/>
      <c r="R71" s="163" t="str">
        <f>IF('Run 2'!C38="","",L71*O71)</f>
        <v/>
      </c>
      <c r="S71" s="163"/>
      <c r="T71" s="163"/>
      <c r="U71" s="163"/>
      <c r="V71" s="163"/>
      <c r="W71" s="163"/>
      <c r="X71" s="163"/>
      <c r="Y71" s="163"/>
      <c r="Z71" s="57"/>
      <c r="AT71" s="58"/>
    </row>
    <row r="72" spans="1:46" x14ac:dyDescent="0.25">
      <c r="A72" s="164"/>
      <c r="B72" s="165" t="str">
        <f>'Run 2'!A39</f>
        <v>D2</v>
      </c>
      <c r="C72" s="166">
        <f>'Exact copy numbers'!C$4</f>
        <v>0</v>
      </c>
      <c r="D72" s="167">
        <f>'Run 2'!C39</f>
        <v>0</v>
      </c>
      <c r="E72" s="159"/>
      <c r="F72" s="168"/>
      <c r="G72" s="169" t="e">
        <f t="shared" ref="G72:G135" si="1">POWER(10,$K$5*D72+$M$5)</f>
        <v>#DIV/0!</v>
      </c>
      <c r="H72" s="170"/>
      <c r="I72" s="180"/>
      <c r="J72" s="158" t="str">
        <f>IF('Run 2'!C39="","",LOG(C72))</f>
        <v/>
      </c>
      <c r="K72" s="159" t="str">
        <f>IF('Run 2'!C39="","",'Run 2'!C39)</f>
        <v/>
      </c>
      <c r="L72" s="160" t="str">
        <f>IF('Run 2'!C39="","",J72-J$152)</f>
        <v/>
      </c>
      <c r="M72" s="161" t="str">
        <f>IF('Run 2'!C39="","",L72*L72)</f>
        <v/>
      </c>
      <c r="N72" s="162"/>
      <c r="O72" s="153" t="str">
        <f>IF('Run 2'!C39="","",K72-$K$152)</f>
        <v/>
      </c>
      <c r="P72" s="163" t="str">
        <f>IF('Run 2'!C39="","",(K72-$K$152)^2)</f>
        <v/>
      </c>
      <c r="Q72" s="163"/>
      <c r="R72" s="163" t="str">
        <f>IF('Run 2'!C39="","",L72*O72)</f>
        <v/>
      </c>
      <c r="S72" s="163"/>
      <c r="T72" s="163"/>
      <c r="U72" s="163"/>
      <c r="V72" s="163"/>
      <c r="W72" s="163"/>
      <c r="X72" s="163"/>
      <c r="Y72" s="163"/>
      <c r="Z72" s="57"/>
      <c r="AT72" s="58"/>
    </row>
    <row r="73" spans="1:46" x14ac:dyDescent="0.25">
      <c r="A73" s="164"/>
      <c r="B73" s="171" t="str">
        <f>'Run 2'!A40</f>
        <v>D3</v>
      </c>
      <c r="C73" s="172">
        <f>'Exact copy numbers'!C$4</f>
        <v>0</v>
      </c>
      <c r="D73" s="173">
        <f>'Run 2'!C40</f>
        <v>0</v>
      </c>
      <c r="E73" s="174"/>
      <c r="F73" s="175"/>
      <c r="G73" s="176" t="e">
        <f t="shared" si="1"/>
        <v>#DIV/0!</v>
      </c>
      <c r="H73" s="177"/>
      <c r="I73" s="180"/>
      <c r="J73" s="158" t="str">
        <f>IF('Run 2'!C40="","",LOG(C73))</f>
        <v/>
      </c>
      <c r="K73" s="159" t="str">
        <f>IF('Run 2'!C40="","",'Run 2'!C40)</f>
        <v/>
      </c>
      <c r="L73" s="160" t="str">
        <f>IF('Run 2'!C40="","",J73-J$152)</f>
        <v/>
      </c>
      <c r="M73" s="161" t="str">
        <f>IF('Run 2'!C40="","",L73*L73)</f>
        <v/>
      </c>
      <c r="N73" s="162"/>
      <c r="O73" s="153" t="str">
        <f>IF('Run 2'!C40="","",K73-$K$152)</f>
        <v/>
      </c>
      <c r="P73" s="163" t="str">
        <f>IF('Run 2'!C40="","",(K73-$K$152)^2)</f>
        <v/>
      </c>
      <c r="Q73" s="163"/>
      <c r="R73" s="163" t="str">
        <f>IF('Run 2'!C40="","",L73*O73)</f>
        <v/>
      </c>
      <c r="S73" s="163"/>
      <c r="T73" s="163"/>
      <c r="U73" s="163"/>
      <c r="V73" s="163"/>
      <c r="W73" s="163"/>
      <c r="X73" s="163"/>
      <c r="Y73" s="163"/>
      <c r="Z73" s="57"/>
      <c r="AT73" s="58"/>
    </row>
    <row r="74" spans="1:46" x14ac:dyDescent="0.25">
      <c r="A74" s="164"/>
      <c r="B74" s="150" t="str">
        <f>'Run 2'!A41</f>
        <v>D4</v>
      </c>
      <c r="C74" s="151">
        <f>'Exact copy numbers'!C$5</f>
        <v>0</v>
      </c>
      <c r="D74" s="152">
        <f>'Run 2'!C41</f>
        <v>0</v>
      </c>
      <c r="E74" s="153">
        <f>STDEVA(D74:D76)</f>
        <v>0</v>
      </c>
      <c r="F74" s="154">
        <f>AVERAGE(D74:D76)</f>
        <v>0</v>
      </c>
      <c r="G74" s="155" t="e">
        <f t="shared" si="1"/>
        <v>#DIV/0!</v>
      </c>
      <c r="H74" s="156" t="e">
        <f>AVERAGE(G74:G76)</f>
        <v>#DIV/0!</v>
      </c>
      <c r="I74" s="180"/>
      <c r="J74" s="158" t="str">
        <f>IF('Run 2'!C41="","",LOG(C74))</f>
        <v/>
      </c>
      <c r="K74" s="159" t="str">
        <f>IF('Run 2'!C41="","",'Run 2'!C41)</f>
        <v/>
      </c>
      <c r="L74" s="160" t="str">
        <f>IF('Run 2'!C41="","",J74-J$152)</f>
        <v/>
      </c>
      <c r="M74" s="161" t="str">
        <f>IF('Run 2'!C41="","",L74*L74)</f>
        <v/>
      </c>
      <c r="N74" s="162"/>
      <c r="O74" s="153" t="str">
        <f>IF('Run 2'!C41="","",K74-$K$152)</f>
        <v/>
      </c>
      <c r="P74" s="163" t="str">
        <f>IF('Run 2'!C41="","",(K74-$K$152)^2)</f>
        <v/>
      </c>
      <c r="Q74" s="163"/>
      <c r="R74" s="163" t="str">
        <f>IF('Run 2'!C41="","",L74*O74)</f>
        <v/>
      </c>
      <c r="S74" s="163"/>
      <c r="T74" s="163"/>
      <c r="U74" s="163"/>
      <c r="V74" s="163"/>
      <c r="W74" s="163"/>
      <c r="X74" s="163"/>
      <c r="Y74" s="163"/>
      <c r="Z74" s="57"/>
      <c r="AT74" s="58"/>
    </row>
    <row r="75" spans="1:46" x14ac:dyDescent="0.25">
      <c r="A75" s="164"/>
      <c r="B75" s="165" t="str">
        <f>'Run 2'!A42</f>
        <v>D5</v>
      </c>
      <c r="C75" s="166">
        <f>'Exact copy numbers'!C$5</f>
        <v>0</v>
      </c>
      <c r="D75" s="167">
        <f>'Run 2'!C42</f>
        <v>0</v>
      </c>
      <c r="E75" s="159"/>
      <c r="F75" s="168"/>
      <c r="G75" s="169" t="e">
        <f t="shared" si="1"/>
        <v>#DIV/0!</v>
      </c>
      <c r="H75" s="170"/>
      <c r="I75" s="180"/>
      <c r="J75" s="158" t="str">
        <f>IF('Run 2'!C42="","",LOG(C75))</f>
        <v/>
      </c>
      <c r="K75" s="159" t="str">
        <f>IF('Run 2'!C42="","",'Run 2'!C42)</f>
        <v/>
      </c>
      <c r="L75" s="160" t="str">
        <f>IF('Run 2'!C42="","",J75-J$152)</f>
        <v/>
      </c>
      <c r="M75" s="161" t="str">
        <f>IF('Run 2'!C42="","",L75*L75)</f>
        <v/>
      </c>
      <c r="N75" s="162"/>
      <c r="O75" s="153" t="str">
        <f>IF('Run 2'!C42="","",K75-$K$152)</f>
        <v/>
      </c>
      <c r="P75" s="163" t="str">
        <f>IF('Run 2'!C42="","",(K75-$K$152)^2)</f>
        <v/>
      </c>
      <c r="Q75" s="163"/>
      <c r="R75" s="163" t="str">
        <f>IF('Run 2'!C42="","",L75*O75)</f>
        <v/>
      </c>
      <c r="S75" s="163"/>
      <c r="T75" s="163"/>
      <c r="U75" s="163"/>
      <c r="V75" s="163"/>
      <c r="W75" s="163"/>
      <c r="X75" s="163"/>
      <c r="Y75" s="163"/>
      <c r="Z75" s="57"/>
      <c r="AT75" s="58"/>
    </row>
    <row r="76" spans="1:46" x14ac:dyDescent="0.25">
      <c r="A76" s="164"/>
      <c r="B76" s="171" t="str">
        <f>'Run 2'!A43</f>
        <v>D6</v>
      </c>
      <c r="C76" s="172">
        <f>'Exact copy numbers'!C$5</f>
        <v>0</v>
      </c>
      <c r="D76" s="173">
        <f>'Run 2'!C43</f>
        <v>0</v>
      </c>
      <c r="E76" s="174"/>
      <c r="F76" s="175"/>
      <c r="G76" s="176" t="e">
        <f t="shared" si="1"/>
        <v>#DIV/0!</v>
      </c>
      <c r="H76" s="177"/>
      <c r="I76" s="180"/>
      <c r="J76" s="158" t="str">
        <f>IF('Run 2'!C43="","",LOG(C76))</f>
        <v/>
      </c>
      <c r="K76" s="159" t="str">
        <f>IF('Run 2'!C43="","",'Run 2'!C43)</f>
        <v/>
      </c>
      <c r="L76" s="160" t="str">
        <f>IF('Run 2'!C43="","",J76-J$152)</f>
        <v/>
      </c>
      <c r="M76" s="161" t="str">
        <f>IF('Run 2'!C43="","",L76*L76)</f>
        <v/>
      </c>
      <c r="N76" s="162"/>
      <c r="O76" s="153" t="str">
        <f>IF('Run 2'!C43="","",K76-$K$152)</f>
        <v/>
      </c>
      <c r="P76" s="163" t="str">
        <f>IF('Run 2'!C43="","",(K76-$K$152)^2)</f>
        <v/>
      </c>
      <c r="Q76" s="163"/>
      <c r="R76" s="163" t="str">
        <f>IF('Run 2'!C43="","",L76*O76)</f>
        <v/>
      </c>
      <c r="S76" s="163"/>
      <c r="T76" s="163"/>
      <c r="U76" s="163"/>
      <c r="V76" s="163"/>
      <c r="W76" s="163"/>
      <c r="X76" s="163"/>
      <c r="Y76" s="163"/>
      <c r="Z76" s="57"/>
      <c r="AT76" s="58"/>
    </row>
    <row r="77" spans="1:46" x14ac:dyDescent="0.25">
      <c r="A77" s="164"/>
      <c r="B77" s="150" t="str">
        <f>'Run 2'!A44</f>
        <v>D7</v>
      </c>
      <c r="C77" s="151">
        <f>'Exact copy numbers'!C$6</f>
        <v>0</v>
      </c>
      <c r="D77" s="152">
        <f>'Run 2'!C44</f>
        <v>0</v>
      </c>
      <c r="E77" s="153">
        <f>STDEVA(D77:D79)</f>
        <v>0</v>
      </c>
      <c r="F77" s="154">
        <f>AVERAGE(D77:D79)</f>
        <v>0</v>
      </c>
      <c r="G77" s="155" t="e">
        <f t="shared" si="1"/>
        <v>#DIV/0!</v>
      </c>
      <c r="H77" s="156" t="e">
        <f>AVERAGE(G77:G79)</f>
        <v>#DIV/0!</v>
      </c>
      <c r="I77" s="180"/>
      <c r="J77" s="158" t="str">
        <f>IF('Run 2'!C44="","",LOG(C77))</f>
        <v/>
      </c>
      <c r="K77" s="159" t="str">
        <f>IF('Run 2'!C44="","",'Run 2'!C44)</f>
        <v/>
      </c>
      <c r="L77" s="160" t="str">
        <f>IF('Run 2'!C44="","",J77-J$152)</f>
        <v/>
      </c>
      <c r="M77" s="161" t="str">
        <f>IF('Run 2'!C44="","",L77*L77)</f>
        <v/>
      </c>
      <c r="N77" s="162"/>
      <c r="O77" s="153" t="str">
        <f>IF('Run 2'!C44="","",K77-$K$152)</f>
        <v/>
      </c>
      <c r="P77" s="163" t="str">
        <f>IF('Run 2'!C44="","",(K77-$K$152)^2)</f>
        <v/>
      </c>
      <c r="Q77" s="163"/>
      <c r="R77" s="163" t="str">
        <f>IF('Run 2'!C44="","",L77*O77)</f>
        <v/>
      </c>
      <c r="S77" s="163"/>
      <c r="T77" s="163"/>
      <c r="U77" s="163"/>
      <c r="V77" s="163"/>
      <c r="W77" s="163"/>
      <c r="X77" s="163"/>
      <c r="Y77" s="163"/>
      <c r="Z77" s="57"/>
      <c r="AT77" s="58"/>
    </row>
    <row r="78" spans="1:46" x14ac:dyDescent="0.25">
      <c r="A78" s="164"/>
      <c r="B78" s="165" t="str">
        <f>'Run 2'!A45</f>
        <v>D8</v>
      </c>
      <c r="C78" s="166">
        <f>'Exact copy numbers'!C$6</f>
        <v>0</v>
      </c>
      <c r="D78" s="167">
        <f>'Run 2'!C45</f>
        <v>0</v>
      </c>
      <c r="E78" s="159"/>
      <c r="F78" s="168"/>
      <c r="G78" s="169" t="e">
        <f t="shared" si="1"/>
        <v>#DIV/0!</v>
      </c>
      <c r="H78" s="170"/>
      <c r="I78" s="180"/>
      <c r="J78" s="158" t="str">
        <f>IF('Run 2'!C45="","",LOG(C78))</f>
        <v/>
      </c>
      <c r="K78" s="159" t="str">
        <f>IF('Run 2'!C45="","",'Run 2'!C45)</f>
        <v/>
      </c>
      <c r="L78" s="160" t="str">
        <f>IF('Run 2'!C45="","",J78-J$152)</f>
        <v/>
      </c>
      <c r="M78" s="161" t="str">
        <f>IF('Run 2'!C45="","",L78*L78)</f>
        <v/>
      </c>
      <c r="N78" s="162"/>
      <c r="O78" s="153" t="str">
        <f>IF('Run 2'!C45="","",K78-$K$152)</f>
        <v/>
      </c>
      <c r="P78" s="163" t="str">
        <f>IF('Run 2'!C45="","",(K78-$K$152)^2)</f>
        <v/>
      </c>
      <c r="Q78" s="163"/>
      <c r="R78" s="163" t="str">
        <f>IF('Run 2'!C45="","",L78*O78)</f>
        <v/>
      </c>
      <c r="S78" s="163"/>
      <c r="T78" s="163"/>
      <c r="U78" s="163"/>
      <c r="V78" s="163"/>
      <c r="W78" s="163"/>
      <c r="X78" s="163"/>
      <c r="Y78" s="163"/>
      <c r="Z78" s="57"/>
    </row>
    <row r="79" spans="1:46" x14ac:dyDescent="0.25">
      <c r="A79" s="178"/>
      <c r="B79" s="171" t="str">
        <f>'Run 2'!A46</f>
        <v>D9</v>
      </c>
      <c r="C79" s="172">
        <f>'Exact copy numbers'!C$6</f>
        <v>0</v>
      </c>
      <c r="D79" s="173">
        <f>'Run 2'!C46</f>
        <v>0</v>
      </c>
      <c r="E79" s="159"/>
      <c r="F79" s="168"/>
      <c r="G79" s="169" t="e">
        <f t="shared" si="1"/>
        <v>#DIV/0!</v>
      </c>
      <c r="H79" s="170"/>
      <c r="I79" s="180"/>
      <c r="J79" s="158" t="str">
        <f>IF('Run 2'!C46="","",LOG(C79))</f>
        <v/>
      </c>
      <c r="K79" s="159" t="str">
        <f>IF('Run 2'!C46="","",'Run 2'!C46)</f>
        <v/>
      </c>
      <c r="L79" s="160" t="str">
        <f>IF('Run 2'!C46="","",J79-J$152)</f>
        <v/>
      </c>
      <c r="M79" s="161" t="str">
        <f>IF('Run 2'!C46="","",L79*L79)</f>
        <v/>
      </c>
      <c r="N79" s="162"/>
      <c r="O79" s="153" t="str">
        <f>IF('Run 2'!C46="","",K79-$K$152)</f>
        <v/>
      </c>
      <c r="P79" s="163" t="str">
        <f>IF('Run 2'!C46="","",(K79-$K$152)^2)</f>
        <v/>
      </c>
      <c r="Q79" s="163"/>
      <c r="R79" s="163" t="str">
        <f>IF('Run 2'!C46="","",L79*O79)</f>
        <v/>
      </c>
      <c r="S79" s="163"/>
      <c r="T79" s="163"/>
      <c r="U79" s="163"/>
      <c r="V79" s="163"/>
      <c r="W79" s="163"/>
      <c r="X79" s="163"/>
      <c r="Y79" s="163"/>
      <c r="Z79" s="57"/>
    </row>
    <row r="80" spans="1:46" x14ac:dyDescent="0.25">
      <c r="A80" s="149">
        <v>9</v>
      </c>
      <c r="B80" s="150" t="str">
        <f>'Run 3'!A11</f>
        <v>A1</v>
      </c>
      <c r="C80" s="151">
        <f>'Exact copy numbers'!C$4</f>
        <v>0</v>
      </c>
      <c r="D80" s="182">
        <f>'Run 3'!C11</f>
        <v>0</v>
      </c>
      <c r="E80" s="153">
        <f>STDEVA(D80:D82)</f>
        <v>0</v>
      </c>
      <c r="F80" s="154">
        <f>AVERAGE(D80:D82)</f>
        <v>0</v>
      </c>
      <c r="G80" s="155" t="e">
        <f t="shared" si="1"/>
        <v>#DIV/0!</v>
      </c>
      <c r="H80" s="156" t="e">
        <f>AVERAGE(G80:G82)</f>
        <v>#DIV/0!</v>
      </c>
      <c r="I80" s="180"/>
      <c r="J80" s="158" t="str">
        <f>IF('Run 3'!C11="","",LOG(C80))</f>
        <v/>
      </c>
      <c r="K80" s="159" t="str">
        <f>IF('Run 3'!C11="","",'Run 3'!C11)</f>
        <v/>
      </c>
      <c r="L80" s="160" t="str">
        <f>IF('Run 3'!C11="","",J80-J$152)</f>
        <v/>
      </c>
      <c r="M80" s="161" t="str">
        <f>IF('Run 3'!C11="","",L80*L80)</f>
        <v/>
      </c>
      <c r="N80" s="162"/>
      <c r="O80" s="153" t="str">
        <f>IF('Run 3'!C11="","",K80-$K$152)</f>
        <v/>
      </c>
      <c r="P80" s="163" t="str">
        <f>IF('Run 3'!C11="","",(K80-$K$152)^2)</f>
        <v/>
      </c>
      <c r="Q80" s="163"/>
      <c r="R80" s="163" t="str">
        <f>IF('Run 3'!C11="","",L80*O80)</f>
        <v/>
      </c>
      <c r="S80" s="163"/>
      <c r="T80" s="163"/>
      <c r="U80" s="163"/>
      <c r="V80" s="163"/>
      <c r="W80" s="163"/>
      <c r="X80" s="163"/>
      <c r="Y80" s="163"/>
      <c r="Z80" s="57"/>
    </row>
    <row r="81" spans="1:36" x14ac:dyDescent="0.25">
      <c r="A81" s="164"/>
      <c r="B81" s="165" t="str">
        <f>'Run 3'!A12</f>
        <v>A2</v>
      </c>
      <c r="C81" s="166">
        <f>'Exact copy numbers'!C$4</f>
        <v>0</v>
      </c>
      <c r="D81" s="167">
        <f>'Run 3'!C12</f>
        <v>0</v>
      </c>
      <c r="E81" s="159"/>
      <c r="F81" s="168"/>
      <c r="G81" s="169" t="e">
        <f t="shared" si="1"/>
        <v>#DIV/0!</v>
      </c>
      <c r="H81" s="170"/>
      <c r="I81" s="180"/>
      <c r="J81" s="158" t="str">
        <f>IF('Run 3'!C12="","",LOG(C81))</f>
        <v/>
      </c>
      <c r="K81" s="159" t="str">
        <f>IF('Run 3'!C12="","",'Run 3'!C12)</f>
        <v/>
      </c>
      <c r="L81" s="160" t="str">
        <f>IF('Run 3'!C12="","",J81-J$152)</f>
        <v/>
      </c>
      <c r="M81" s="161" t="str">
        <f>IF('Run 3'!C12="","",L81*L81)</f>
        <v/>
      </c>
      <c r="N81" s="162"/>
      <c r="O81" s="153" t="str">
        <f>IF('Run 3'!C12="","",K81-$K$152)</f>
        <v/>
      </c>
      <c r="P81" s="163" t="str">
        <f>IF('Run 3'!C12="","",(K81-$K$152)^2)</f>
        <v/>
      </c>
      <c r="Q81" s="163"/>
      <c r="R81" s="163" t="str">
        <f>IF('Run 3'!C12="","",L81*O81)</f>
        <v/>
      </c>
      <c r="S81" s="163"/>
      <c r="T81" s="163"/>
      <c r="U81" s="163"/>
      <c r="V81" s="163"/>
      <c r="W81" s="163"/>
      <c r="X81" s="163"/>
      <c r="Y81" s="163"/>
      <c r="Z81" s="57"/>
    </row>
    <row r="82" spans="1:36" x14ac:dyDescent="0.25">
      <c r="A82" s="164"/>
      <c r="B82" s="171" t="str">
        <f>'Run 3'!A13</f>
        <v>A3</v>
      </c>
      <c r="C82" s="172">
        <f>'Exact copy numbers'!C$4</f>
        <v>0</v>
      </c>
      <c r="D82" s="173">
        <f>'Run 3'!C13</f>
        <v>0</v>
      </c>
      <c r="E82" s="174"/>
      <c r="F82" s="175"/>
      <c r="G82" s="176" t="e">
        <f t="shared" si="1"/>
        <v>#DIV/0!</v>
      </c>
      <c r="H82" s="177"/>
      <c r="I82" s="180"/>
      <c r="J82" s="158" t="str">
        <f>IF('Run 3'!C13="","",LOG(C82))</f>
        <v/>
      </c>
      <c r="K82" s="159" t="str">
        <f>IF('Run 3'!C13="","",'Run 3'!C13)</f>
        <v/>
      </c>
      <c r="L82" s="160" t="str">
        <f>IF('Run 3'!C13="","",J82-J$152)</f>
        <v/>
      </c>
      <c r="M82" s="161" t="str">
        <f>IF('Run 3'!C13="","",L82*L82)</f>
        <v/>
      </c>
      <c r="N82" s="162"/>
      <c r="O82" s="153" t="str">
        <f>IF('Run 3'!C13="","",K82-$K$152)</f>
        <v/>
      </c>
      <c r="P82" s="163" t="str">
        <f>IF('Run 3'!C13="","",(K82-$K$152)^2)</f>
        <v/>
      </c>
      <c r="Q82" s="163"/>
      <c r="R82" s="163" t="str">
        <f>IF('Run 3'!C13="","",L82*O82)</f>
        <v/>
      </c>
      <c r="S82" s="163"/>
      <c r="T82" s="163"/>
      <c r="U82" s="163"/>
      <c r="V82" s="163"/>
      <c r="W82" s="163"/>
      <c r="X82" s="163"/>
      <c r="Y82" s="163"/>
      <c r="Z82" s="57"/>
    </row>
    <row r="83" spans="1:36" x14ac:dyDescent="0.25">
      <c r="A83" s="164"/>
      <c r="B83" s="150" t="str">
        <f>'Run 3'!A14</f>
        <v>A4</v>
      </c>
      <c r="C83" s="151">
        <f>'Exact copy numbers'!C$5</f>
        <v>0</v>
      </c>
      <c r="D83" s="182">
        <f>'Run 3'!C14</f>
        <v>0</v>
      </c>
      <c r="E83" s="153">
        <f>STDEVA(D83:D85)</f>
        <v>0</v>
      </c>
      <c r="F83" s="154">
        <f>AVERAGE(D83:D85)</f>
        <v>0</v>
      </c>
      <c r="G83" s="155" t="e">
        <f t="shared" si="1"/>
        <v>#DIV/0!</v>
      </c>
      <c r="H83" s="156" t="e">
        <f>AVERAGE(G83:G85)</f>
        <v>#DIV/0!</v>
      </c>
      <c r="I83" s="180"/>
      <c r="J83" s="158" t="str">
        <f>IF('Run 3'!C14="","",LOG(C83))</f>
        <v/>
      </c>
      <c r="K83" s="159" t="str">
        <f>IF('Run 3'!C14="","",'Run 3'!C14)</f>
        <v/>
      </c>
      <c r="L83" s="160" t="str">
        <f>IF('Run 3'!C14="","",J83-J$152)</f>
        <v/>
      </c>
      <c r="M83" s="161" t="str">
        <f>IF('Run 3'!C14="","",L83*L83)</f>
        <v/>
      </c>
      <c r="N83" s="162"/>
      <c r="O83" s="153" t="str">
        <f>IF('Run 3'!C14="","",K83-$K$152)</f>
        <v/>
      </c>
      <c r="P83" s="163" t="str">
        <f>IF('Run 3'!C14="","",(K83-$K$152)^2)</f>
        <v/>
      </c>
      <c r="Q83" s="163"/>
      <c r="R83" s="163" t="str">
        <f>IF('Run 3'!C14="","",L83*O83)</f>
        <v/>
      </c>
      <c r="S83" s="163"/>
      <c r="T83" s="163"/>
      <c r="U83" s="163"/>
      <c r="V83" s="163"/>
      <c r="W83" s="163"/>
      <c r="X83" s="163"/>
      <c r="Y83" s="163"/>
      <c r="Z83" s="57"/>
    </row>
    <row r="84" spans="1:36" x14ac:dyDescent="0.25">
      <c r="A84" s="164"/>
      <c r="B84" s="165" t="str">
        <f>'Run 3'!A15</f>
        <v>A5</v>
      </c>
      <c r="C84" s="166">
        <f>'Exact copy numbers'!C$5</f>
        <v>0</v>
      </c>
      <c r="D84" s="167">
        <f>'Run 3'!C15</f>
        <v>0</v>
      </c>
      <c r="E84" s="159"/>
      <c r="F84" s="168"/>
      <c r="G84" s="169" t="e">
        <f t="shared" si="1"/>
        <v>#DIV/0!</v>
      </c>
      <c r="H84" s="170"/>
      <c r="I84" s="180"/>
      <c r="J84" s="158" t="str">
        <f>IF('Run 3'!C15="","",LOG(C84))</f>
        <v/>
      </c>
      <c r="K84" s="159" t="str">
        <f>IF('Run 3'!C15="","",'Run 3'!C15)</f>
        <v/>
      </c>
      <c r="L84" s="160" t="str">
        <f>IF('Run 3'!C15="","",J84-J$152)</f>
        <v/>
      </c>
      <c r="M84" s="161" t="str">
        <f>IF('Run 3'!C15="","",L84*L84)</f>
        <v/>
      </c>
      <c r="N84" s="162"/>
      <c r="O84" s="153" t="str">
        <f>IF('Run 3'!C15="","",K84-$K$152)</f>
        <v/>
      </c>
      <c r="P84" s="163" t="str">
        <f>IF('Run 3'!C15="","",(K84-$K$152)^2)</f>
        <v/>
      </c>
      <c r="Q84" s="163"/>
      <c r="R84" s="163" t="str">
        <f>IF('Run 3'!C15="","",L84*O84)</f>
        <v/>
      </c>
      <c r="S84" s="163"/>
      <c r="T84" s="163"/>
      <c r="U84" s="163"/>
      <c r="V84" s="163"/>
      <c r="W84" s="163"/>
      <c r="X84" s="163"/>
      <c r="Y84" s="163"/>
      <c r="Z84" s="57"/>
    </row>
    <row r="85" spans="1:36" x14ac:dyDescent="0.25">
      <c r="A85" s="164"/>
      <c r="B85" s="171" t="str">
        <f>'Run 3'!A16</f>
        <v>A6</v>
      </c>
      <c r="C85" s="172">
        <f>'Exact copy numbers'!C$5</f>
        <v>0</v>
      </c>
      <c r="D85" s="173">
        <f>'Run 3'!C16</f>
        <v>0</v>
      </c>
      <c r="E85" s="174"/>
      <c r="F85" s="175"/>
      <c r="G85" s="176" t="e">
        <f t="shared" si="1"/>
        <v>#DIV/0!</v>
      </c>
      <c r="H85" s="177"/>
      <c r="I85" s="180"/>
      <c r="J85" s="158" t="str">
        <f>IF('Run 3'!C16="","",LOG(C85))</f>
        <v/>
      </c>
      <c r="K85" s="159" t="str">
        <f>IF('Run 3'!C16="","",'Run 3'!C16)</f>
        <v/>
      </c>
      <c r="L85" s="160" t="str">
        <f>IF('Run 3'!C16="","",J85-J$152)</f>
        <v/>
      </c>
      <c r="M85" s="161" t="str">
        <f>IF('Run 3'!C16="","",L85*L85)</f>
        <v/>
      </c>
      <c r="N85" s="162"/>
      <c r="O85" s="153" t="str">
        <f>IF('Run 3'!C16="","",K85-$K$152)</f>
        <v/>
      </c>
      <c r="P85" s="163" t="str">
        <f>IF('Run 3'!C16="","",(K85-$K$152)^2)</f>
        <v/>
      </c>
      <c r="Q85" s="163"/>
      <c r="R85" s="163" t="str">
        <f>IF('Run 3'!C16="","",L85*O85)</f>
        <v/>
      </c>
      <c r="S85" s="163"/>
      <c r="T85" s="163"/>
      <c r="U85" s="163"/>
      <c r="V85" s="163"/>
      <c r="W85" s="163"/>
      <c r="X85" s="163"/>
      <c r="Y85" s="163"/>
      <c r="Z85" s="57"/>
    </row>
    <row r="86" spans="1:36" x14ac:dyDescent="0.25">
      <c r="A86" s="164"/>
      <c r="B86" s="150" t="str">
        <f>'Run 3'!A17</f>
        <v>A7</v>
      </c>
      <c r="C86" s="151">
        <f>'Exact copy numbers'!C$6</f>
        <v>0</v>
      </c>
      <c r="D86" s="182">
        <f>'Run 3'!C17</f>
        <v>0</v>
      </c>
      <c r="E86" s="153">
        <f>STDEVA(D86:D88)</f>
        <v>0</v>
      </c>
      <c r="F86" s="154">
        <f>AVERAGE(D86:D88)</f>
        <v>0</v>
      </c>
      <c r="G86" s="155" t="e">
        <f t="shared" si="1"/>
        <v>#DIV/0!</v>
      </c>
      <c r="H86" s="156" t="e">
        <f>AVERAGE(G86:G88)</f>
        <v>#DIV/0!</v>
      </c>
      <c r="I86" s="180"/>
      <c r="J86" s="158" t="str">
        <f>IF('Run 3'!C17="","",LOG(C86))</f>
        <v/>
      </c>
      <c r="K86" s="159" t="str">
        <f>IF('Run 3'!C17="","",'Run 3'!C17)</f>
        <v/>
      </c>
      <c r="L86" s="160" t="str">
        <f>IF('Run 3'!C17="","",J86-J$152)</f>
        <v/>
      </c>
      <c r="M86" s="161" t="str">
        <f>IF('Run 3'!C17="","",L86*L86)</f>
        <v/>
      </c>
      <c r="N86" s="162"/>
      <c r="O86" s="153" t="str">
        <f>IF('Run 3'!C17="","",K86-$K$152)</f>
        <v/>
      </c>
      <c r="P86" s="163" t="str">
        <f>IF('Run 3'!C17="","",(K86-$K$152)^2)</f>
        <v/>
      </c>
      <c r="Q86" s="163"/>
      <c r="R86" s="163" t="str">
        <f>IF('Run 3'!C17="","",L86*O86)</f>
        <v/>
      </c>
      <c r="S86" s="163"/>
      <c r="T86" s="163"/>
      <c r="U86" s="163"/>
      <c r="V86" s="163"/>
      <c r="W86" s="163"/>
      <c r="X86" s="163"/>
      <c r="Y86" s="163"/>
      <c r="Z86" s="57"/>
    </row>
    <row r="87" spans="1:36" x14ac:dyDescent="0.25">
      <c r="A87" s="164"/>
      <c r="B87" s="165" t="str">
        <f>'Run 3'!A18</f>
        <v>A8</v>
      </c>
      <c r="C87" s="166">
        <f>'Exact copy numbers'!C$6</f>
        <v>0</v>
      </c>
      <c r="D87" s="167">
        <f>'Run 3'!C18</f>
        <v>0</v>
      </c>
      <c r="E87" s="159"/>
      <c r="F87" s="168"/>
      <c r="G87" s="169" t="e">
        <f t="shared" si="1"/>
        <v>#DIV/0!</v>
      </c>
      <c r="H87" s="170"/>
      <c r="I87" s="180"/>
      <c r="J87" s="158" t="str">
        <f>IF('Run 3'!C18="","",LOG(C87))</f>
        <v/>
      </c>
      <c r="K87" s="159" t="str">
        <f>IF('Run 3'!C18="","",'Run 3'!C18)</f>
        <v/>
      </c>
      <c r="L87" s="160" t="str">
        <f>IF('Run 3'!C18="","",J87-J$152)</f>
        <v/>
      </c>
      <c r="M87" s="161" t="str">
        <f>IF('Run 3'!C18="","",L87*L87)</f>
        <v/>
      </c>
      <c r="N87" s="162"/>
      <c r="O87" s="153" t="str">
        <f>IF('Run 3'!C18="","",K87-$K$152)</f>
        <v/>
      </c>
      <c r="P87" s="163" t="str">
        <f>IF('Run 3'!C18="","",(K87-$K$152)^2)</f>
        <v/>
      </c>
      <c r="Q87" s="163"/>
      <c r="R87" s="163" t="str">
        <f>IF('Run 3'!C18="","",L87*O87)</f>
        <v/>
      </c>
      <c r="S87" s="163"/>
      <c r="T87" s="163"/>
      <c r="U87" s="163"/>
      <c r="V87" s="163"/>
      <c r="W87" s="163"/>
      <c r="X87" s="163"/>
      <c r="Y87" s="163"/>
      <c r="Z87" s="57"/>
    </row>
    <row r="88" spans="1:36" x14ac:dyDescent="0.25">
      <c r="A88" s="178"/>
      <c r="B88" s="171" t="str">
        <f>'Run 3'!A19</f>
        <v>A9</v>
      </c>
      <c r="C88" s="172">
        <f>'Exact copy numbers'!C$6</f>
        <v>0</v>
      </c>
      <c r="D88" s="173">
        <f>'Run 3'!C19</f>
        <v>0</v>
      </c>
      <c r="E88" s="159"/>
      <c r="F88" s="168"/>
      <c r="G88" s="169" t="e">
        <f t="shared" si="1"/>
        <v>#DIV/0!</v>
      </c>
      <c r="H88" s="170"/>
      <c r="I88" s="180"/>
      <c r="J88" s="158" t="str">
        <f>IF('Run 3'!C19="","",LOG(C88))</f>
        <v/>
      </c>
      <c r="K88" s="159" t="str">
        <f>IF('Run 3'!C19="","",'Run 3'!C19)</f>
        <v/>
      </c>
      <c r="L88" s="160" t="str">
        <f>IF('Run 3'!C19="","",J88-J$152)</f>
        <v/>
      </c>
      <c r="M88" s="161" t="str">
        <f>IF('Run 3'!C19="","",L88*L88)</f>
        <v/>
      </c>
      <c r="N88" s="162"/>
      <c r="O88" s="153" t="str">
        <f>IF('Run 3'!C19="","",K88-$K$152)</f>
        <v/>
      </c>
      <c r="P88" s="163" t="str">
        <f>IF('Run 3'!C19="","",(K88-$K$152)^2)</f>
        <v/>
      </c>
      <c r="Q88" s="163"/>
      <c r="R88" s="163" t="str">
        <f>IF('Run 3'!C19="","",L88*O88)</f>
        <v/>
      </c>
      <c r="S88" s="163"/>
      <c r="T88" s="163"/>
      <c r="U88" s="163"/>
      <c r="V88" s="163"/>
      <c r="W88" s="163"/>
      <c r="X88" s="163"/>
      <c r="Y88" s="163"/>
      <c r="Z88" s="57"/>
    </row>
    <row r="89" spans="1:36" x14ac:dyDescent="0.25">
      <c r="A89" s="149">
        <v>10</v>
      </c>
      <c r="B89" s="150" t="str">
        <f>'Run 3'!A20</f>
        <v>B1</v>
      </c>
      <c r="C89" s="151">
        <f>'Exact copy numbers'!C$4</f>
        <v>0</v>
      </c>
      <c r="D89" s="182">
        <f>'Run 3'!C20</f>
        <v>0</v>
      </c>
      <c r="E89" s="153">
        <f>STDEVA(D89:D91)</f>
        <v>0</v>
      </c>
      <c r="F89" s="154">
        <f>AVERAGE(D89:D91)</f>
        <v>0</v>
      </c>
      <c r="G89" s="155" t="e">
        <f t="shared" si="1"/>
        <v>#DIV/0!</v>
      </c>
      <c r="H89" s="156" t="e">
        <f>AVERAGE(G89:G91)</f>
        <v>#DIV/0!</v>
      </c>
      <c r="I89" s="180"/>
      <c r="J89" s="158" t="str">
        <f>IF('Run 3'!C20="","",LOG(C89))</f>
        <v/>
      </c>
      <c r="K89" s="159" t="str">
        <f>IF('Run 3'!C20="","",'Run 3'!C20)</f>
        <v/>
      </c>
      <c r="L89" s="160" t="str">
        <f>IF('Run 3'!C20="","",J89-J$152)</f>
        <v/>
      </c>
      <c r="M89" s="161" t="str">
        <f>IF('Run 3'!C20="","",L89*L89)</f>
        <v/>
      </c>
      <c r="N89" s="162"/>
      <c r="O89" s="153" t="str">
        <f>IF('Run 3'!C20="","",K89-$K$152)</f>
        <v/>
      </c>
      <c r="P89" s="163" t="str">
        <f>IF('Run 3'!C20="","",(K89-$K$152)^2)</f>
        <v/>
      </c>
      <c r="Q89" s="163"/>
      <c r="R89" s="163" t="str">
        <f>IF('Run 3'!C20="","",L89*O89)</f>
        <v/>
      </c>
      <c r="S89" s="163"/>
      <c r="T89" s="163"/>
      <c r="U89" s="163"/>
      <c r="V89" s="163"/>
      <c r="W89" s="163"/>
      <c r="X89" s="163"/>
      <c r="Y89" s="163"/>
    </row>
    <row r="90" spans="1:36" ht="12.75" customHeight="1" x14ac:dyDescent="0.25">
      <c r="A90" s="164"/>
      <c r="B90" s="165" t="str">
        <f>'Run 3'!A21</f>
        <v>B2</v>
      </c>
      <c r="C90" s="166">
        <f>'Exact copy numbers'!C$4</f>
        <v>0</v>
      </c>
      <c r="D90" s="167">
        <f>'Run 3'!C21</f>
        <v>0</v>
      </c>
      <c r="E90" s="159"/>
      <c r="F90" s="168"/>
      <c r="G90" s="169" t="e">
        <f t="shared" si="1"/>
        <v>#DIV/0!</v>
      </c>
      <c r="H90" s="170"/>
      <c r="I90" s="180"/>
      <c r="J90" s="158" t="str">
        <f>IF('Run 3'!C21="","",LOG(C90))</f>
        <v/>
      </c>
      <c r="K90" s="159" t="str">
        <f>IF('Run 3'!C21="","",'Run 3'!C21)</f>
        <v/>
      </c>
      <c r="L90" s="160" t="str">
        <f>IF('Run 3'!C21="","",J90-J$152)</f>
        <v/>
      </c>
      <c r="M90" s="161" t="str">
        <f>IF('Run 3'!C21="","",L90*L90)</f>
        <v/>
      </c>
      <c r="N90" s="162"/>
      <c r="O90" s="153" t="str">
        <f>IF('Run 3'!C21="","",K90-$K$152)</f>
        <v/>
      </c>
      <c r="P90" s="163" t="str">
        <f>IF('Run 3'!C21="","",(K90-$K$152)^2)</f>
        <v/>
      </c>
      <c r="Q90" s="163"/>
      <c r="R90" s="163" t="str">
        <f>IF('Run 3'!C21="","",L90*O90)</f>
        <v/>
      </c>
      <c r="S90" s="163"/>
      <c r="T90" s="163"/>
      <c r="U90" s="163"/>
      <c r="V90" s="163"/>
      <c r="W90" s="163"/>
      <c r="X90" s="163"/>
      <c r="Y90" s="163"/>
      <c r="AA90" s="190" t="s">
        <v>141</v>
      </c>
      <c r="AB90" s="191"/>
      <c r="AC90" s="191"/>
      <c r="AD90" s="191"/>
      <c r="AE90" s="191"/>
      <c r="AF90" s="191"/>
      <c r="AG90" s="191"/>
      <c r="AH90" s="191"/>
      <c r="AI90" s="191"/>
      <c r="AJ90" s="191"/>
    </row>
    <row r="91" spans="1:36" ht="12.75" customHeight="1" thickBot="1" x14ac:dyDescent="0.3">
      <c r="A91" s="164"/>
      <c r="B91" s="171" t="str">
        <f>'Run 3'!A22</f>
        <v>B3</v>
      </c>
      <c r="C91" s="172">
        <f>'Exact copy numbers'!C$4</f>
        <v>0</v>
      </c>
      <c r="D91" s="173">
        <f>'Run 3'!C22</f>
        <v>0</v>
      </c>
      <c r="E91" s="174"/>
      <c r="F91" s="175"/>
      <c r="G91" s="176" t="e">
        <f t="shared" si="1"/>
        <v>#DIV/0!</v>
      </c>
      <c r="H91" s="177"/>
      <c r="I91" s="180"/>
      <c r="J91" s="158" t="str">
        <f>IF('Run 3'!C22="","",LOG(C91))</f>
        <v/>
      </c>
      <c r="K91" s="159" t="str">
        <f>IF('Run 3'!C22="","",'Run 3'!C22)</f>
        <v/>
      </c>
      <c r="L91" s="160" t="str">
        <f>IF('Run 3'!C22="","",J91-J$152)</f>
        <v/>
      </c>
      <c r="M91" s="161" t="str">
        <f>IF('Run 3'!C22="","",L91*L91)</f>
        <v/>
      </c>
      <c r="N91" s="162"/>
      <c r="O91" s="153" t="str">
        <f>IF('Run 3'!C22="","",K91-$K$152)</f>
        <v/>
      </c>
      <c r="P91" s="163" t="str">
        <f>IF('Run 3'!C22="","",(K91-$K$152)^2)</f>
        <v/>
      </c>
      <c r="Q91" s="163"/>
      <c r="R91" s="163" t="str">
        <f>IF('Run 3'!C22="","",L91*O91)</f>
        <v/>
      </c>
      <c r="S91" s="163"/>
      <c r="T91" s="163"/>
      <c r="U91" s="163"/>
      <c r="V91" s="163"/>
      <c r="W91" s="163"/>
      <c r="X91" s="163"/>
      <c r="Y91" s="163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</row>
    <row r="92" spans="1:36" x14ac:dyDescent="0.25">
      <c r="A92" s="164"/>
      <c r="B92" s="150" t="str">
        <f>'Run 3'!A23</f>
        <v>B4</v>
      </c>
      <c r="C92" s="151">
        <f>'Exact copy numbers'!C$5</f>
        <v>0</v>
      </c>
      <c r="D92" s="182">
        <f>'Run 3'!C23</f>
        <v>0</v>
      </c>
      <c r="E92" s="153">
        <f>STDEVA(D92:D94)</f>
        <v>0</v>
      </c>
      <c r="F92" s="154">
        <f>AVERAGE(D92:D94)</f>
        <v>0</v>
      </c>
      <c r="G92" s="155" t="e">
        <f t="shared" si="1"/>
        <v>#DIV/0!</v>
      </c>
      <c r="H92" s="156" t="e">
        <f>AVERAGE(G92:G94)</f>
        <v>#DIV/0!</v>
      </c>
      <c r="I92" s="180"/>
      <c r="J92" s="158" t="str">
        <f>IF('Run 3'!C23="","",LOG(C92))</f>
        <v/>
      </c>
      <c r="K92" s="159" t="str">
        <f>IF('Run 3'!C23="","",'Run 3'!C23)</f>
        <v/>
      </c>
      <c r="L92" s="160" t="str">
        <f>IF('Run 3'!C23="","",J92-J$152)</f>
        <v/>
      </c>
      <c r="M92" s="161" t="str">
        <f>IF('Run 3'!C23="","",L92*L92)</f>
        <v/>
      </c>
      <c r="N92" s="162"/>
      <c r="O92" s="153" t="str">
        <f>IF('Run 3'!C23="","",K92-$K$152)</f>
        <v/>
      </c>
      <c r="P92" s="163" t="str">
        <f>IF('Run 3'!C23="","",(K92-$K$152)^2)</f>
        <v/>
      </c>
      <c r="Q92" s="163"/>
      <c r="R92" s="163" t="str">
        <f>IF('Run 3'!C23="","",L92*O92)</f>
        <v/>
      </c>
      <c r="S92" s="163"/>
      <c r="T92" s="163"/>
      <c r="U92" s="163"/>
      <c r="V92" s="163"/>
      <c r="W92" s="163"/>
      <c r="X92" s="163"/>
      <c r="Y92" s="163"/>
      <c r="AA92" s="192" t="s">
        <v>142</v>
      </c>
      <c r="AB92" s="193" t="s">
        <v>143</v>
      </c>
      <c r="AC92" s="193" t="s">
        <v>144</v>
      </c>
      <c r="AD92" s="194" t="s">
        <v>145</v>
      </c>
      <c r="AE92" s="180"/>
      <c r="AF92" s="195" t="s">
        <v>146</v>
      </c>
      <c r="AG92" s="196"/>
      <c r="AH92" s="196"/>
      <c r="AI92" s="196"/>
      <c r="AJ92" s="197"/>
    </row>
    <row r="93" spans="1:36" ht="12.75" customHeight="1" x14ac:dyDescent="0.25">
      <c r="A93" s="164"/>
      <c r="B93" s="165" t="str">
        <f>'Run 3'!A24</f>
        <v>B5</v>
      </c>
      <c r="C93" s="166">
        <f>'Exact copy numbers'!C$5</f>
        <v>0</v>
      </c>
      <c r="D93" s="167">
        <f>'Run 3'!C24</f>
        <v>0</v>
      </c>
      <c r="E93" s="159"/>
      <c r="F93" s="168"/>
      <c r="G93" s="169" t="e">
        <f t="shared" si="1"/>
        <v>#DIV/0!</v>
      </c>
      <c r="H93" s="170"/>
      <c r="I93" s="180"/>
      <c r="J93" s="158" t="str">
        <f>IF('Run 3'!C24="","",LOG(C93))</f>
        <v/>
      </c>
      <c r="K93" s="159" t="str">
        <f>IF('Run 3'!C24="","",'Run 3'!C24)</f>
        <v/>
      </c>
      <c r="L93" s="160" t="str">
        <f>IF('Run 3'!C24="","",J93-J$152)</f>
        <v/>
      </c>
      <c r="M93" s="161" t="str">
        <f>IF('Run 3'!C24="","",L93*L93)</f>
        <v/>
      </c>
      <c r="N93" s="162"/>
      <c r="O93" s="153" t="str">
        <f>IF('Run 3'!C24="","",K93-$K$152)</f>
        <v/>
      </c>
      <c r="P93" s="163" t="str">
        <f>IF('Run 3'!C24="","",(K93-$K$152)^2)</f>
        <v/>
      </c>
      <c r="Q93" s="163"/>
      <c r="R93" s="163" t="str">
        <f>IF('Run 3'!C24="","",L93*O93)</f>
        <v/>
      </c>
      <c r="S93" s="163"/>
      <c r="T93" s="163"/>
      <c r="U93" s="163"/>
      <c r="V93" s="163"/>
      <c r="W93" s="163"/>
      <c r="X93" s="163"/>
      <c r="Y93" s="163"/>
      <c r="AA93" s="198" t="s">
        <v>147</v>
      </c>
      <c r="AB93" s="149">
        <v>0.05</v>
      </c>
      <c r="AC93" s="199">
        <v>0.05</v>
      </c>
      <c r="AD93" s="200" t="s">
        <v>147</v>
      </c>
      <c r="AE93" s="180"/>
      <c r="AF93" s="201" t="s">
        <v>148</v>
      </c>
      <c r="AG93" s="179"/>
      <c r="AH93" s="179"/>
      <c r="AI93" s="179"/>
      <c r="AJ93" s="202"/>
    </row>
    <row r="94" spans="1:36" ht="20.25" customHeight="1" x14ac:dyDescent="0.25">
      <c r="A94" s="164"/>
      <c r="B94" s="171" t="str">
        <f>'Run 3'!A25</f>
        <v>B6</v>
      </c>
      <c r="C94" s="172">
        <f>'Exact copy numbers'!C$5</f>
        <v>0</v>
      </c>
      <c r="D94" s="173">
        <f>'Run 3'!C25</f>
        <v>0</v>
      </c>
      <c r="E94" s="174"/>
      <c r="F94" s="175"/>
      <c r="G94" s="176" t="e">
        <f t="shared" si="1"/>
        <v>#DIV/0!</v>
      </c>
      <c r="H94" s="177"/>
      <c r="I94" s="180"/>
      <c r="J94" s="158" t="str">
        <f>IF('Run 3'!C25="","",LOG(C94))</f>
        <v/>
      </c>
      <c r="K94" s="159" t="str">
        <f>IF('Run 3'!C25="","",'Run 3'!C25)</f>
        <v/>
      </c>
      <c r="L94" s="160" t="str">
        <f>IF('Run 3'!C25="","",J94-J$152)</f>
        <v/>
      </c>
      <c r="M94" s="161" t="str">
        <f>IF('Run 3'!C25="","",L94*L94)</f>
        <v/>
      </c>
      <c r="N94" s="162"/>
      <c r="O94" s="153" t="str">
        <f>IF('Run 3'!C25="","",K94-$K$152)</f>
        <v/>
      </c>
      <c r="P94" s="163" t="str">
        <f>IF('Run 3'!C25="","",(K94-$K$152)^2)</f>
        <v/>
      </c>
      <c r="Q94" s="163"/>
      <c r="R94" s="163" t="str">
        <f>IF('Run 3'!C25="","",L94*O94)</f>
        <v/>
      </c>
      <c r="S94" s="163"/>
      <c r="T94" s="163"/>
      <c r="U94" s="163"/>
      <c r="V94" s="163"/>
      <c r="W94" s="163"/>
      <c r="X94" s="163"/>
      <c r="Y94" s="163"/>
      <c r="AA94" s="203" t="s">
        <v>149</v>
      </c>
      <c r="AB94" s="164">
        <f>TINV(AB93,AB103-2)</f>
        <v>1.9768109936328579</v>
      </c>
      <c r="AC94" s="204">
        <f>TINV(AC93,AC103-2)</f>
        <v>1.9768109936328579</v>
      </c>
      <c r="AD94" s="205" t="s">
        <v>150</v>
      </c>
      <c r="AE94" s="180"/>
      <c r="AF94" s="201" t="s">
        <v>151</v>
      </c>
      <c r="AG94" s="179"/>
      <c r="AH94" s="179" t="s">
        <v>152</v>
      </c>
      <c r="AI94" s="179"/>
      <c r="AJ94" s="202" t="s">
        <v>153</v>
      </c>
    </row>
    <row r="95" spans="1:36" ht="12.75" customHeight="1" x14ac:dyDescent="0.25">
      <c r="A95" s="164"/>
      <c r="B95" s="150" t="str">
        <f>'Run 3'!A26</f>
        <v>B7</v>
      </c>
      <c r="C95" s="151">
        <f>'Exact copy numbers'!C$6</f>
        <v>0</v>
      </c>
      <c r="D95" s="182">
        <f>'Run 3'!C26</f>
        <v>0</v>
      </c>
      <c r="E95" s="153">
        <f>STDEVA(D95:D97)</f>
        <v>0</v>
      </c>
      <c r="F95" s="154">
        <f>AVERAGE(D95:D97)</f>
        <v>0</v>
      </c>
      <c r="G95" s="155" t="e">
        <f t="shared" si="1"/>
        <v>#DIV/0!</v>
      </c>
      <c r="H95" s="156" t="e">
        <f>AVERAGE(G95:G97)</f>
        <v>#DIV/0!</v>
      </c>
      <c r="I95" s="180"/>
      <c r="J95" s="158" t="str">
        <f>IF('Run 3'!C26="","",LOG(C95))</f>
        <v/>
      </c>
      <c r="K95" s="159" t="str">
        <f>IF('Run 3'!C26="","",'Run 3'!C26)</f>
        <v/>
      </c>
      <c r="L95" s="160" t="str">
        <f>IF('Run 3'!C26="","",J95-J$152)</f>
        <v/>
      </c>
      <c r="M95" s="161" t="str">
        <f>IF('Run 3'!C26="","",L95*L95)</f>
        <v/>
      </c>
      <c r="N95" s="162"/>
      <c r="O95" s="153" t="str">
        <f>IF('Run 3'!C26="","",K95-$K$152)</f>
        <v/>
      </c>
      <c r="P95" s="163" t="str">
        <f>IF('Run 3'!C26="","",(K95-$K$152)^2)</f>
        <v/>
      </c>
      <c r="Q95" s="163"/>
      <c r="R95" s="163" t="str">
        <f>IF('Run 3'!C26="","",L95*O95)</f>
        <v/>
      </c>
      <c r="S95" s="163"/>
      <c r="T95" s="163"/>
      <c r="U95" s="163"/>
      <c r="V95" s="163"/>
      <c r="W95" s="163"/>
      <c r="X95" s="163"/>
      <c r="Y95" s="163"/>
      <c r="AA95" s="206"/>
      <c r="AB95" s="164"/>
      <c r="AC95" s="204"/>
      <c r="AD95" s="205"/>
      <c r="AE95" s="180"/>
      <c r="AF95" s="201"/>
      <c r="AG95" s="179"/>
      <c r="AH95" s="179"/>
      <c r="AI95" s="179"/>
      <c r="AJ95" s="202"/>
    </row>
    <row r="96" spans="1:36" ht="19.5" customHeight="1" x14ac:dyDescent="0.25">
      <c r="A96" s="164"/>
      <c r="B96" s="165" t="str">
        <f>'Run 3'!A27</f>
        <v>B8</v>
      </c>
      <c r="C96" s="166">
        <f>'Exact copy numbers'!C$6</f>
        <v>0</v>
      </c>
      <c r="D96" s="167">
        <f>'Run 3'!C27</f>
        <v>0</v>
      </c>
      <c r="E96" s="159"/>
      <c r="F96" s="168"/>
      <c r="G96" s="169" t="e">
        <f t="shared" si="1"/>
        <v>#DIV/0!</v>
      </c>
      <c r="H96" s="170"/>
      <c r="I96" s="180"/>
      <c r="J96" s="158" t="str">
        <f>IF('Run 3'!C27="","",LOG(C96))</f>
        <v/>
      </c>
      <c r="K96" s="159" t="str">
        <f>IF('Run 3'!C27="","",'Run 3'!C27)</f>
        <v/>
      </c>
      <c r="L96" s="160" t="str">
        <f>IF('Run 3'!C27="","",J96-J$152)</f>
        <v/>
      </c>
      <c r="M96" s="161" t="str">
        <f>IF('Run 3'!C27="","",L96*L96)</f>
        <v/>
      </c>
      <c r="N96" s="162"/>
      <c r="O96" s="153" t="str">
        <f>IF('Run 3'!C27="","",K96-$K$152)</f>
        <v/>
      </c>
      <c r="P96" s="163" t="str">
        <f>IF('Run 3'!C27="","",(K96-$K$152)^2)</f>
        <v/>
      </c>
      <c r="Q96" s="163"/>
      <c r="R96" s="163" t="str">
        <f>IF('Run 3'!C27="","",L96*O96)</f>
        <v/>
      </c>
      <c r="S96" s="163"/>
      <c r="T96" s="163"/>
      <c r="U96" s="163"/>
      <c r="V96" s="163"/>
      <c r="W96" s="163"/>
      <c r="X96" s="163"/>
      <c r="Y96" s="163"/>
      <c r="AA96" s="203" t="s">
        <v>154</v>
      </c>
      <c r="AB96" s="164" t="e">
        <f>-M5/K5</f>
        <v>#DIV/0!</v>
      </c>
      <c r="AC96" s="204" t="e">
        <f>-M5/K5</f>
        <v>#DIV/0!</v>
      </c>
      <c r="AD96" s="205" t="s">
        <v>155</v>
      </c>
      <c r="AE96" s="180"/>
      <c r="AF96" s="201" t="s">
        <v>156</v>
      </c>
      <c r="AG96" s="179"/>
      <c r="AH96" s="179"/>
      <c r="AI96" s="179"/>
      <c r="AJ96" s="202"/>
    </row>
    <row r="97" spans="1:37" ht="20.25" customHeight="1" x14ac:dyDescent="0.25">
      <c r="A97" s="178"/>
      <c r="B97" s="171" t="str">
        <f>'Run 3'!A28</f>
        <v>B9</v>
      </c>
      <c r="C97" s="172">
        <f>'Exact copy numbers'!C$6</f>
        <v>0</v>
      </c>
      <c r="D97" s="173">
        <f>'Run 3'!C28</f>
        <v>0</v>
      </c>
      <c r="E97" s="159"/>
      <c r="F97" s="168"/>
      <c r="G97" s="169" t="e">
        <f t="shared" si="1"/>
        <v>#DIV/0!</v>
      </c>
      <c r="H97" s="170"/>
      <c r="I97" s="180"/>
      <c r="J97" s="158" t="str">
        <f>IF('Run 3'!C28="","",LOG(C97))</f>
        <v/>
      </c>
      <c r="K97" s="159" t="str">
        <f>IF('Run 3'!C28="","",'Run 3'!C28)</f>
        <v/>
      </c>
      <c r="L97" s="160" t="str">
        <f>IF('Run 3'!C28="","",J97-J$152)</f>
        <v/>
      </c>
      <c r="M97" s="161" t="str">
        <f>IF('Run 3'!C28="","",L97*L97)</f>
        <v/>
      </c>
      <c r="N97" s="162"/>
      <c r="O97" s="153" t="str">
        <f>IF('Run 3'!C28="","",K97-$K$152)</f>
        <v/>
      </c>
      <c r="P97" s="163" t="str">
        <f>IF('Run 3'!C28="","",(K97-$K$152)^2)</f>
        <v/>
      </c>
      <c r="Q97" s="163"/>
      <c r="R97" s="163" t="str">
        <f>IF('Run 3'!C28="","",L97*O97)</f>
        <v/>
      </c>
      <c r="S97" s="163"/>
      <c r="T97" s="163"/>
      <c r="U97" s="163"/>
      <c r="V97" s="163"/>
      <c r="W97" s="163"/>
      <c r="X97" s="163"/>
      <c r="Y97" s="163"/>
      <c r="AA97" s="203" t="s">
        <v>157</v>
      </c>
      <c r="AB97" s="207" t="e">
        <f>K152</f>
        <v>#DIV/0!</v>
      </c>
      <c r="AC97" s="208" t="e">
        <f>K152</f>
        <v>#DIV/0!</v>
      </c>
      <c r="AD97" s="205" t="s">
        <v>158</v>
      </c>
      <c r="AE97" s="180"/>
      <c r="AF97" s="201" t="s">
        <v>159</v>
      </c>
      <c r="AG97" s="179"/>
      <c r="AH97" s="179"/>
      <c r="AI97" s="179"/>
      <c r="AJ97" s="202"/>
    </row>
    <row r="98" spans="1:37" ht="20.25" customHeight="1" x14ac:dyDescent="0.25">
      <c r="A98" s="149">
        <v>11</v>
      </c>
      <c r="B98" s="150" t="str">
        <f>'Run 3'!A29</f>
        <v>C1</v>
      </c>
      <c r="C98" s="151">
        <f>'Exact copy numbers'!C$4</f>
        <v>0</v>
      </c>
      <c r="D98" s="182">
        <f>'Run 3'!C29</f>
        <v>0</v>
      </c>
      <c r="E98" s="153">
        <f>STDEVA(D98:D100)</f>
        <v>0</v>
      </c>
      <c r="F98" s="154">
        <f>AVERAGE(D98:D100)</f>
        <v>0</v>
      </c>
      <c r="G98" s="155" t="e">
        <f t="shared" si="1"/>
        <v>#DIV/0!</v>
      </c>
      <c r="H98" s="156" t="e">
        <f>AVERAGE(G98:G100)</f>
        <v>#DIV/0!</v>
      </c>
      <c r="I98" s="180"/>
      <c r="J98" s="158" t="str">
        <f>IF('Run 3'!C29="","",LOG(C98))</f>
        <v/>
      </c>
      <c r="K98" s="159" t="str">
        <f>IF('Run 3'!C29="","",'Run 3'!C29)</f>
        <v/>
      </c>
      <c r="L98" s="160" t="str">
        <f>IF('Run 3'!C29="","",J98-J$152)</f>
        <v/>
      </c>
      <c r="M98" s="161" t="str">
        <f>IF('Run 3'!C29="","",L98*L98)</f>
        <v/>
      </c>
      <c r="N98" s="162"/>
      <c r="O98" s="153" t="str">
        <f>IF('Run 3'!C29="","",K98-$K$152)</f>
        <v/>
      </c>
      <c r="P98" s="163" t="str">
        <f>IF('Run 3'!C29="","",(K98-$K$152)^2)</f>
        <v/>
      </c>
      <c r="Q98" s="163"/>
      <c r="R98" s="163" t="str">
        <f>IF('Run 3'!C29="","",L98*O98)</f>
        <v/>
      </c>
      <c r="S98" s="163"/>
      <c r="T98" s="163"/>
      <c r="U98" s="163"/>
      <c r="V98" s="163"/>
      <c r="W98" s="163"/>
      <c r="X98" s="163"/>
      <c r="Y98" s="163"/>
      <c r="AA98" s="209" t="s">
        <v>160</v>
      </c>
      <c r="AB98" s="164" t="e">
        <f>(AB100*AB100)/(AB101*AB101*Q152)</f>
        <v>#DIV/0!</v>
      </c>
      <c r="AC98" s="204">
        <v>0</v>
      </c>
      <c r="AD98" s="205" t="s">
        <v>160</v>
      </c>
      <c r="AE98" s="180"/>
      <c r="AF98" s="201" t="s">
        <v>161</v>
      </c>
      <c r="AG98" s="179"/>
      <c r="AH98" s="179"/>
      <c r="AI98" s="179"/>
      <c r="AJ98" s="202"/>
    </row>
    <row r="99" spans="1:37" ht="22.5" customHeight="1" x14ac:dyDescent="0.25">
      <c r="A99" s="164"/>
      <c r="B99" s="165" t="str">
        <f>'Run 3'!A30</f>
        <v>C2</v>
      </c>
      <c r="C99" s="166">
        <f>'Exact copy numbers'!C$4</f>
        <v>0</v>
      </c>
      <c r="D99" s="167">
        <f>'Run 3'!C30</f>
        <v>0</v>
      </c>
      <c r="E99" s="159"/>
      <c r="F99" s="168"/>
      <c r="G99" s="169" t="e">
        <f t="shared" si="1"/>
        <v>#DIV/0!</v>
      </c>
      <c r="H99" s="170"/>
      <c r="I99" s="180"/>
      <c r="J99" s="158" t="str">
        <f>IF('Run 3'!C30="","",LOG(C99))</f>
        <v/>
      </c>
      <c r="K99" s="159" t="str">
        <f>IF('Run 3'!C30="","",'Run 3'!C30)</f>
        <v/>
      </c>
      <c r="L99" s="160" t="str">
        <f>IF('Run 3'!C30="","",J99-J$152)</f>
        <v/>
      </c>
      <c r="M99" s="161" t="str">
        <f>IF('Run 3'!C30="","",L99*L99)</f>
        <v/>
      </c>
      <c r="N99" s="162"/>
      <c r="O99" s="153" t="str">
        <f>IF('Run 3'!C30="","",K99-$K$152)</f>
        <v/>
      </c>
      <c r="P99" s="163" t="str">
        <f>IF('Run 3'!C30="","",(K99-$K$152)^2)</f>
        <v/>
      </c>
      <c r="Q99" s="163"/>
      <c r="R99" s="163" t="str">
        <f>IF('Run 3'!C30="","",L99*O99)</f>
        <v/>
      </c>
      <c r="S99" s="163"/>
      <c r="T99" s="163"/>
      <c r="U99" s="163"/>
      <c r="V99" s="163"/>
      <c r="W99" s="163"/>
      <c r="X99" s="163"/>
      <c r="Y99" s="163"/>
      <c r="AA99" s="203" t="s">
        <v>162</v>
      </c>
      <c r="AB99" s="164" t="e">
        <f>SQRT(W152)</f>
        <v>#DIV/0!</v>
      </c>
      <c r="AC99" s="204" t="e">
        <f>SQRT(W152)</f>
        <v>#DIV/0!</v>
      </c>
      <c r="AD99" s="205" t="s">
        <v>163</v>
      </c>
      <c r="AE99" s="180"/>
      <c r="AF99" s="201" t="s">
        <v>164</v>
      </c>
      <c r="AG99" s="179"/>
      <c r="AH99" s="179" t="s">
        <v>165</v>
      </c>
      <c r="AI99" s="179"/>
      <c r="AJ99" s="202"/>
    </row>
    <row r="100" spans="1:37" ht="22.5" customHeight="1" x14ac:dyDescent="0.25">
      <c r="A100" s="164"/>
      <c r="B100" s="171" t="str">
        <f>'Run 3'!A31</f>
        <v>C3</v>
      </c>
      <c r="C100" s="172">
        <f>'Exact copy numbers'!C$4</f>
        <v>0</v>
      </c>
      <c r="D100" s="173">
        <f>'Run 3'!C31</f>
        <v>0</v>
      </c>
      <c r="E100" s="174"/>
      <c r="F100" s="175"/>
      <c r="G100" s="176" t="e">
        <f t="shared" si="1"/>
        <v>#DIV/0!</v>
      </c>
      <c r="H100" s="177"/>
      <c r="I100" s="180"/>
      <c r="J100" s="158" t="str">
        <f>IF('Run 3'!C31="","",LOG(C100))</f>
        <v/>
      </c>
      <c r="K100" s="159" t="str">
        <f>IF('Run 3'!C31="","",'Run 3'!C31)</f>
        <v/>
      </c>
      <c r="L100" s="160" t="str">
        <f>IF('Run 3'!C31="","",J100-J$152)</f>
        <v/>
      </c>
      <c r="M100" s="161" t="str">
        <f>IF('Run 3'!C31="","",L100*L100)</f>
        <v/>
      </c>
      <c r="N100" s="162"/>
      <c r="O100" s="153" t="str">
        <f>IF('Run 3'!C31="","",K100-$K$152)</f>
        <v/>
      </c>
      <c r="P100" s="163" t="str">
        <f>IF('Run 3'!C31="","",(K100-$K$152)^2)</f>
        <v/>
      </c>
      <c r="Q100" s="163"/>
      <c r="R100" s="163" t="str">
        <f>IF('Run 3'!C31="","",L100*O100)</f>
        <v/>
      </c>
      <c r="S100" s="163"/>
      <c r="T100" s="163"/>
      <c r="U100" s="163"/>
      <c r="V100" s="163"/>
      <c r="W100" s="163"/>
      <c r="X100" s="163"/>
      <c r="Y100" s="163"/>
      <c r="AA100" s="203" t="s">
        <v>166</v>
      </c>
      <c r="AB100" s="164" t="e">
        <f>AB94*AB99</f>
        <v>#DIV/0!</v>
      </c>
      <c r="AC100" s="204" t="e">
        <f>AB94*AC99</f>
        <v>#DIV/0!</v>
      </c>
      <c r="AD100" s="205" t="s">
        <v>167</v>
      </c>
      <c r="AE100" s="180"/>
      <c r="AF100" s="201" t="s">
        <v>168</v>
      </c>
      <c r="AG100" s="179"/>
      <c r="AH100" s="179"/>
      <c r="AI100" s="179"/>
      <c r="AJ100" s="202"/>
    </row>
    <row r="101" spans="1:37" ht="24" customHeight="1" x14ac:dyDescent="0.25">
      <c r="A101" s="164"/>
      <c r="B101" s="150" t="str">
        <f>'Run 3'!A32</f>
        <v>C4</v>
      </c>
      <c r="C101" s="151">
        <f>'Exact copy numbers'!C$5</f>
        <v>0</v>
      </c>
      <c r="D101" s="182">
        <f>'Run 3'!C32</f>
        <v>0</v>
      </c>
      <c r="E101" s="153">
        <f>STDEVA(D101:D103)</f>
        <v>0</v>
      </c>
      <c r="F101" s="154">
        <f>AVERAGE(D101:D103)</f>
        <v>0</v>
      </c>
      <c r="G101" s="155" t="e">
        <f t="shared" si="1"/>
        <v>#DIV/0!</v>
      </c>
      <c r="H101" s="156" t="e">
        <f>AVERAGE(G101:G103)</f>
        <v>#DIV/0!</v>
      </c>
      <c r="I101" s="180"/>
      <c r="J101" s="158" t="str">
        <f>IF('Run 3'!C32="","",LOG(C101))</f>
        <v/>
      </c>
      <c r="K101" s="159" t="str">
        <f>IF('Run 3'!C32="","",'Run 3'!C32)</f>
        <v/>
      </c>
      <c r="L101" s="160" t="str">
        <f>IF('Run 3'!C32="","",J101-J$152)</f>
        <v/>
      </c>
      <c r="M101" s="161" t="str">
        <f>IF('Run 3'!C32="","",L101*L101)</f>
        <v/>
      </c>
      <c r="N101" s="162"/>
      <c r="O101" s="153" t="str">
        <f>IF('Run 3'!C32="","",K101-$K$152)</f>
        <v/>
      </c>
      <c r="P101" s="163" t="str">
        <f>IF('Run 3'!C32="","",(K101-$K$152)^2)</f>
        <v/>
      </c>
      <c r="Q101" s="163"/>
      <c r="R101" s="163" t="str">
        <f>IF('Run 3'!C32="","",L101*O101)</f>
        <v/>
      </c>
      <c r="S101" s="163"/>
      <c r="T101" s="163"/>
      <c r="U101" s="163"/>
      <c r="V101" s="163"/>
      <c r="W101" s="163"/>
      <c r="X101" s="163"/>
      <c r="Y101" s="163"/>
      <c r="AA101" s="203" t="s">
        <v>169</v>
      </c>
      <c r="AB101" s="164" t="e">
        <f>K5</f>
        <v>#DIV/0!</v>
      </c>
      <c r="AC101" s="204" t="e">
        <f>K5</f>
        <v>#DIV/0!</v>
      </c>
      <c r="AD101" s="205" t="s">
        <v>170</v>
      </c>
      <c r="AE101" s="180"/>
      <c r="AF101" s="201" t="s">
        <v>171</v>
      </c>
      <c r="AG101" s="179"/>
      <c r="AH101" s="179"/>
      <c r="AI101" s="179"/>
      <c r="AJ101" s="202"/>
    </row>
    <row r="102" spans="1:37" ht="19.5" customHeight="1" x14ac:dyDescent="0.25">
      <c r="A102" s="164"/>
      <c r="B102" s="165" t="str">
        <f>'Run 3'!A33</f>
        <v>C5</v>
      </c>
      <c r="C102" s="166">
        <f>'Exact copy numbers'!C$5</f>
        <v>0</v>
      </c>
      <c r="D102" s="167">
        <f>'Run 3'!C33</f>
        <v>0</v>
      </c>
      <c r="E102" s="159"/>
      <c r="F102" s="168"/>
      <c r="G102" s="169" t="e">
        <f t="shared" si="1"/>
        <v>#DIV/0!</v>
      </c>
      <c r="H102" s="170"/>
      <c r="I102" s="180"/>
      <c r="J102" s="158" t="str">
        <f>IF('Run 3'!C33="","",LOG(C102))</f>
        <v/>
      </c>
      <c r="K102" s="159" t="str">
        <f>IF('Run 3'!C33="","",'Run 3'!C33)</f>
        <v/>
      </c>
      <c r="L102" s="160" t="str">
        <f>IF('Run 3'!C33="","",J102-J$152)</f>
        <v/>
      </c>
      <c r="M102" s="161" t="str">
        <f>IF('Run 3'!C33="","",L102*L102)</f>
        <v/>
      </c>
      <c r="N102" s="162"/>
      <c r="O102" s="153" t="str">
        <f>IF('Run 3'!C33="","",K102-$K$152)</f>
        <v/>
      </c>
      <c r="P102" s="163" t="str">
        <f>IF('Run 3'!C33="","",(K102-$K$152)^2)</f>
        <v/>
      </c>
      <c r="Q102" s="163"/>
      <c r="R102" s="163" t="str">
        <f>IF('Run 3'!C33="","",L102*O102)</f>
        <v/>
      </c>
      <c r="S102" s="163"/>
      <c r="T102" s="163"/>
      <c r="U102" s="163"/>
      <c r="V102" s="163"/>
      <c r="W102" s="163"/>
      <c r="X102" s="163"/>
      <c r="Y102" s="163"/>
      <c r="AA102" s="210" t="s">
        <v>172</v>
      </c>
      <c r="AB102" s="164">
        <f>Q152</f>
        <v>0</v>
      </c>
      <c r="AC102" s="204">
        <f>Q152</f>
        <v>0</v>
      </c>
      <c r="AD102" s="205" t="s">
        <v>173</v>
      </c>
      <c r="AE102" s="180"/>
      <c r="AF102" s="201" t="s">
        <v>174</v>
      </c>
      <c r="AG102" s="179"/>
      <c r="AH102" s="179"/>
      <c r="AI102" s="179"/>
      <c r="AJ102" s="202"/>
    </row>
    <row r="103" spans="1:37" ht="12.75" customHeight="1" x14ac:dyDescent="0.25">
      <c r="A103" s="164"/>
      <c r="B103" s="171" t="str">
        <f>'Run 3'!A34</f>
        <v>C6</v>
      </c>
      <c r="C103" s="172">
        <f>'Exact copy numbers'!C$5</f>
        <v>0</v>
      </c>
      <c r="D103" s="173">
        <f>'Run 3'!C34</f>
        <v>0</v>
      </c>
      <c r="E103" s="174"/>
      <c r="F103" s="175"/>
      <c r="G103" s="176" t="e">
        <f t="shared" si="1"/>
        <v>#DIV/0!</v>
      </c>
      <c r="H103" s="177"/>
      <c r="I103" s="180"/>
      <c r="J103" s="158" t="str">
        <f>IF('Run 3'!C34="","",LOG(C103))</f>
        <v/>
      </c>
      <c r="K103" s="159" t="str">
        <f>IF('Run 3'!C34="","",'Run 3'!C34)</f>
        <v/>
      </c>
      <c r="L103" s="160" t="str">
        <f>IF('Run 3'!C34="","",J103-J$152)</f>
        <v/>
      </c>
      <c r="M103" s="161" t="str">
        <f>IF('Run 3'!C34="","",L103*L103)</f>
        <v/>
      </c>
      <c r="N103" s="162"/>
      <c r="O103" s="153" t="str">
        <f>IF('Run 3'!C34="","",K103-$K$152)</f>
        <v/>
      </c>
      <c r="P103" s="163" t="str">
        <f>IF('Run 3'!C34="","",(K103-$K$152)^2)</f>
        <v/>
      </c>
      <c r="Q103" s="163"/>
      <c r="R103" s="163" t="str">
        <f>IF('Run 3'!C34="","",L103*O103)</f>
        <v/>
      </c>
      <c r="S103" s="163"/>
      <c r="T103" s="163"/>
      <c r="U103" s="163"/>
      <c r="V103" s="163"/>
      <c r="W103" s="163"/>
      <c r="X103" s="163"/>
      <c r="Y103" s="163"/>
      <c r="AA103" s="203" t="s">
        <v>175</v>
      </c>
      <c r="AB103" s="178">
        <f>COUNT($D$8:$D$187)</f>
        <v>144</v>
      </c>
      <c r="AC103" s="178">
        <f>COUNT($D$8:$D$187)</f>
        <v>144</v>
      </c>
      <c r="AD103" s="205" t="s">
        <v>175</v>
      </c>
      <c r="AE103" s="180"/>
      <c r="AF103" s="201" t="s">
        <v>175</v>
      </c>
      <c r="AG103" s="179"/>
      <c r="AH103" s="179"/>
      <c r="AI103" s="179"/>
      <c r="AJ103" s="202"/>
    </row>
    <row r="104" spans="1:37" x14ac:dyDescent="0.25">
      <c r="A104" s="164"/>
      <c r="B104" s="150" t="str">
        <f>'Run 3'!A35</f>
        <v>C7</v>
      </c>
      <c r="C104" s="151">
        <f>'Exact copy numbers'!C$6</f>
        <v>0</v>
      </c>
      <c r="D104" s="182">
        <f>'Run 3'!C35</f>
        <v>0</v>
      </c>
      <c r="E104" s="153">
        <f>STDEVA(D104:D106)</f>
        <v>0</v>
      </c>
      <c r="F104" s="154">
        <f>AVERAGE(D104:D106)</f>
        <v>0</v>
      </c>
      <c r="G104" s="155" t="e">
        <f t="shared" si="1"/>
        <v>#DIV/0!</v>
      </c>
      <c r="H104" s="156" t="e">
        <f>AVERAGE(G104:G106)</f>
        <v>#DIV/0!</v>
      </c>
      <c r="I104" s="180"/>
      <c r="J104" s="158" t="str">
        <f>IF('Run 3'!C35="","",LOG(C104))</f>
        <v/>
      </c>
      <c r="K104" s="159" t="str">
        <f>IF('Run 3'!C35="","",'Run 3'!C35)</f>
        <v/>
      </c>
      <c r="L104" s="160" t="str">
        <f>IF('Run 3'!C35="","",J104-J$152)</f>
        <v/>
      </c>
      <c r="M104" s="161" t="str">
        <f>IF('Run 3'!C35="","",L104*L104)</f>
        <v/>
      </c>
      <c r="N104" s="162"/>
      <c r="O104" s="153" t="str">
        <f>IF('Run 3'!C35="","",K104-$K$152)</f>
        <v/>
      </c>
      <c r="P104" s="163" t="str">
        <f>IF('Run 3'!C35="","",(K104-$K$152)^2)</f>
        <v/>
      </c>
      <c r="Q104" s="163"/>
      <c r="R104" s="163" t="str">
        <f>IF('Run 3'!C35="","",L104*O104)</f>
        <v/>
      </c>
      <c r="S104" s="163"/>
      <c r="T104" s="163"/>
      <c r="U104" s="163"/>
      <c r="V104" s="163"/>
      <c r="W104" s="163"/>
      <c r="X104" s="163"/>
      <c r="Y104" s="163"/>
      <c r="AA104" s="211"/>
      <c r="AB104" s="212" t="s">
        <v>143</v>
      </c>
      <c r="AC104" s="213" t="s">
        <v>144</v>
      </c>
      <c r="AD104" s="180"/>
      <c r="AE104" s="180"/>
      <c r="AF104" s="201"/>
      <c r="AG104" s="179"/>
      <c r="AH104" s="179"/>
      <c r="AI104" s="179"/>
      <c r="AJ104" s="202"/>
    </row>
    <row r="105" spans="1:37" ht="22.5" customHeight="1" thickBot="1" x14ac:dyDescent="0.3">
      <c r="A105" s="164"/>
      <c r="B105" s="165" t="str">
        <f>'Run 3'!A36</f>
        <v>C8</v>
      </c>
      <c r="C105" s="166">
        <f>'Exact copy numbers'!C$6</f>
        <v>0</v>
      </c>
      <c r="D105" s="167">
        <f>'Run 3'!C36</f>
        <v>0</v>
      </c>
      <c r="E105" s="159"/>
      <c r="F105" s="168"/>
      <c r="G105" s="169" t="e">
        <f t="shared" si="1"/>
        <v>#DIV/0!</v>
      </c>
      <c r="H105" s="170"/>
      <c r="I105" s="180"/>
      <c r="J105" s="158" t="str">
        <f>IF('Run 3'!C36="","",LOG(C105))</f>
        <v/>
      </c>
      <c r="K105" s="159" t="str">
        <f>IF('Run 3'!C36="","",'Run 3'!C36)</f>
        <v/>
      </c>
      <c r="L105" s="160" t="str">
        <f>IF('Run 3'!C36="","",J105-J$152)</f>
        <v/>
      </c>
      <c r="M105" s="161" t="str">
        <f>IF('Run 3'!C36="","",L105*L105)</f>
        <v/>
      </c>
      <c r="N105" s="162"/>
      <c r="O105" s="153" t="str">
        <f>IF('Run 3'!C36="","",K105-$K$152)</f>
        <v/>
      </c>
      <c r="P105" s="163" t="str">
        <f>IF('Run 3'!C36="","",(K105-$K$152)^2)</f>
        <v/>
      </c>
      <c r="Q105" s="163"/>
      <c r="R105" s="163" t="str">
        <f>IF('Run 3'!C36="","",L105*O105)</f>
        <v/>
      </c>
      <c r="S105" s="163"/>
      <c r="T105" s="163"/>
      <c r="U105" s="163"/>
      <c r="V105" s="163"/>
      <c r="W105" s="163"/>
      <c r="X105" s="163"/>
      <c r="Y105" s="163"/>
      <c r="AA105" s="214" t="s">
        <v>176</v>
      </c>
      <c r="AB105" s="215" t="e">
        <f>AB96+(((AB96-AB97)*AB98)-(AB100/AB101)*((((AB96-AB97)^2)/AB102)+((AB103+1)*(1-AB98)/AB103))^0.5)/(1-AB98)</f>
        <v>#DIV/0!</v>
      </c>
      <c r="AC105" s="216" t="e">
        <f>AC96+(((AC96-AC97)*AC98)-(AC100/AC101)*((((AC96-AC97)^2)/AC102)+((AC103+1)*(1-AC98)/AC103))^0.5)/(1-AC98)</f>
        <v>#DIV/0!</v>
      </c>
      <c r="AD105" s="217" t="s">
        <v>177</v>
      </c>
      <c r="AE105" s="180"/>
      <c r="AF105" s="218" t="s">
        <v>178</v>
      </c>
      <c r="AG105" s="219"/>
      <c r="AH105" s="219"/>
      <c r="AI105" s="219"/>
      <c r="AJ105" s="220"/>
    </row>
    <row r="106" spans="1:37" ht="17.399999999999999" x14ac:dyDescent="0.25">
      <c r="A106" s="178"/>
      <c r="B106" s="171" t="str">
        <f>'Run 3'!A37</f>
        <v>C9</v>
      </c>
      <c r="C106" s="172">
        <f>'Exact copy numbers'!C$6</f>
        <v>0</v>
      </c>
      <c r="D106" s="173">
        <f>'Run 3'!C37</f>
        <v>0</v>
      </c>
      <c r="E106" s="159"/>
      <c r="F106" s="168"/>
      <c r="G106" s="169" t="e">
        <f t="shared" si="1"/>
        <v>#DIV/0!</v>
      </c>
      <c r="H106" s="170"/>
      <c r="I106" s="180"/>
      <c r="J106" s="158" t="str">
        <f>IF('Run 3'!C37="","",LOG(C106))</f>
        <v/>
      </c>
      <c r="K106" s="159" t="str">
        <f>IF('Run 3'!C37="","",'Run 3'!C37)</f>
        <v/>
      </c>
      <c r="L106" s="160" t="str">
        <f>IF('Run 3'!C37="","",J106-J$152)</f>
        <v/>
      </c>
      <c r="M106" s="161" t="str">
        <f>IF('Run 3'!C37="","",L106*L106)</f>
        <v/>
      </c>
      <c r="N106" s="162"/>
      <c r="O106" s="153" t="str">
        <f>IF('Run 3'!C37="","",K106-$K$152)</f>
        <v/>
      </c>
      <c r="P106" s="163" t="str">
        <f>IF('Run 3'!C37="","",(K106-$K$152)^2)</f>
        <v/>
      </c>
      <c r="Q106" s="163"/>
      <c r="R106" s="163" t="str">
        <f>IF('Run 3'!C37="","",L106*O106)</f>
        <v/>
      </c>
      <c r="S106" s="163"/>
      <c r="T106" s="163"/>
      <c r="U106" s="163"/>
      <c r="V106" s="163"/>
      <c r="W106" s="163"/>
      <c r="X106" s="163"/>
      <c r="Y106" s="163"/>
      <c r="AA106" s="221"/>
      <c r="AB106" s="222"/>
      <c r="AC106" s="223"/>
      <c r="AD106" s="221"/>
      <c r="AE106" s="185"/>
      <c r="AF106" s="185"/>
      <c r="AG106" s="180"/>
      <c r="AH106" s="180"/>
      <c r="AI106" s="180"/>
      <c r="AJ106" s="180"/>
    </row>
    <row r="107" spans="1:37" ht="14.4" x14ac:dyDescent="0.25">
      <c r="A107" s="149">
        <v>12</v>
      </c>
      <c r="B107" s="150" t="str">
        <f>'Run 3'!A38</f>
        <v>D1</v>
      </c>
      <c r="C107" s="151">
        <f>'Exact copy numbers'!C$4</f>
        <v>0</v>
      </c>
      <c r="D107" s="182">
        <f>'Run 3'!C38</f>
        <v>0</v>
      </c>
      <c r="E107" s="153">
        <f>STDEVA(D107:D109)</f>
        <v>0</v>
      </c>
      <c r="F107" s="154">
        <f>AVERAGE(D107:D109)</f>
        <v>0</v>
      </c>
      <c r="G107" s="155" t="e">
        <f t="shared" si="1"/>
        <v>#DIV/0!</v>
      </c>
      <c r="H107" s="156" t="e">
        <f>AVERAGE(G107:G109)</f>
        <v>#DIV/0!</v>
      </c>
      <c r="I107" s="180"/>
      <c r="J107" s="158" t="str">
        <f>IF('Run 3'!C38="","",LOG(C107))</f>
        <v/>
      </c>
      <c r="K107" s="159" t="str">
        <f>IF('Run 3'!C38="","",'Run 3'!C38)</f>
        <v/>
      </c>
      <c r="L107" s="160" t="str">
        <f>IF('Run 3'!C38="","",J107-J$152)</f>
        <v/>
      </c>
      <c r="M107" s="161" t="str">
        <f>IF('Run 3'!C38="","",L107*L107)</f>
        <v/>
      </c>
      <c r="N107" s="162"/>
      <c r="O107" s="153" t="str">
        <f>IF('Run 3'!C38="","",K107-$K$152)</f>
        <v/>
      </c>
      <c r="P107" s="163" t="str">
        <f>IF('Run 3'!C38="","",(K107-$K$152)^2)</f>
        <v/>
      </c>
      <c r="Q107" s="163"/>
      <c r="R107" s="163" t="str">
        <f>IF('Run 3'!C38="","",L107*O107)</f>
        <v/>
      </c>
      <c r="S107" s="163"/>
      <c r="T107" s="163"/>
      <c r="U107" s="163"/>
      <c r="V107" s="163"/>
      <c r="W107" s="163"/>
      <c r="X107" s="163"/>
      <c r="Y107" s="163"/>
      <c r="AA107" s="224" t="s">
        <v>179</v>
      </c>
      <c r="AB107" s="224" t="s">
        <v>180</v>
      </c>
      <c r="AC107" s="180"/>
      <c r="AD107" s="180"/>
      <c r="AE107" s="180"/>
      <c r="AF107" s="180"/>
      <c r="AG107" s="180"/>
      <c r="AH107" s="180"/>
      <c r="AI107" s="180"/>
      <c r="AJ107" s="180"/>
    </row>
    <row r="108" spans="1:37" x14ac:dyDescent="0.25">
      <c r="A108" s="164"/>
      <c r="B108" s="165" t="str">
        <f>'Run 3'!A39</f>
        <v>D2</v>
      </c>
      <c r="C108" s="166">
        <f>'Exact copy numbers'!C$4</f>
        <v>0</v>
      </c>
      <c r="D108" s="167">
        <f>'Run 3'!C39</f>
        <v>0</v>
      </c>
      <c r="E108" s="159"/>
      <c r="F108" s="168"/>
      <c r="G108" s="169" t="e">
        <f t="shared" si="1"/>
        <v>#DIV/0!</v>
      </c>
      <c r="H108" s="170"/>
      <c r="I108" s="180"/>
      <c r="J108" s="158" t="str">
        <f>IF('Run 3'!C39="","",LOG(C108))</f>
        <v/>
      </c>
      <c r="K108" s="159" t="str">
        <f>IF('Run 3'!C39="","",'Run 3'!C39)</f>
        <v/>
      </c>
      <c r="L108" s="160" t="str">
        <f>IF('Run 3'!C39="","",J108-J$152)</f>
        <v/>
      </c>
      <c r="M108" s="161" t="str">
        <f>IF('Run 3'!C39="","",L108*L108)</f>
        <v/>
      </c>
      <c r="N108" s="162"/>
      <c r="O108" s="153" t="str">
        <f>IF('Run 3'!C39="","",K108-$K$152)</f>
        <v/>
      </c>
      <c r="P108" s="163" t="str">
        <f>IF('Run 3'!C39="","",(K108-$K$152)^2)</f>
        <v/>
      </c>
      <c r="Q108" s="163"/>
      <c r="R108" s="163" t="str">
        <f>IF('Run 3'!C39="","",L108*O108)</f>
        <v/>
      </c>
      <c r="S108" s="163"/>
      <c r="T108" s="163"/>
      <c r="U108" s="163"/>
      <c r="V108" s="163"/>
      <c r="W108" s="163"/>
      <c r="X108" s="163"/>
      <c r="Y108" s="163"/>
      <c r="AA108" s="180"/>
      <c r="AB108" s="180" t="s">
        <v>181</v>
      </c>
      <c r="AC108" s="180"/>
      <c r="AD108" s="180"/>
      <c r="AE108" s="180"/>
      <c r="AF108" s="180"/>
      <c r="AG108" s="180"/>
      <c r="AH108" s="180"/>
      <c r="AI108" s="180"/>
      <c r="AJ108" s="180"/>
    </row>
    <row r="109" spans="1:37" ht="14.4" x14ac:dyDescent="0.25">
      <c r="A109" s="164"/>
      <c r="B109" s="171" t="str">
        <f>'Run 3'!A40</f>
        <v>D3</v>
      </c>
      <c r="C109" s="172">
        <f>'Exact copy numbers'!C$4</f>
        <v>0</v>
      </c>
      <c r="D109" s="173">
        <f>'Run 3'!C40</f>
        <v>0</v>
      </c>
      <c r="E109" s="174"/>
      <c r="F109" s="175"/>
      <c r="G109" s="176" t="e">
        <f t="shared" si="1"/>
        <v>#DIV/0!</v>
      </c>
      <c r="H109" s="177"/>
      <c r="I109" s="180"/>
      <c r="J109" s="158" t="str">
        <f>IF('Run 3'!C40="","",LOG(C109))</f>
        <v/>
      </c>
      <c r="K109" s="159" t="str">
        <f>IF('Run 3'!C40="","",'Run 3'!C40)</f>
        <v/>
      </c>
      <c r="L109" s="160" t="str">
        <f>IF('Run 3'!C40="","",J109-J$152)</f>
        <v/>
      </c>
      <c r="M109" s="161" t="str">
        <f>IF('Run 3'!C40="","",L109*L109)</f>
        <v/>
      </c>
      <c r="N109" s="162"/>
      <c r="O109" s="153" t="str">
        <f>IF('Run 3'!C40="","",K109-$K$152)</f>
        <v/>
      </c>
      <c r="P109" s="163" t="str">
        <f>IF('Run 3'!C40="","",(K109-$K$152)^2)</f>
        <v/>
      </c>
      <c r="Q109" s="163"/>
      <c r="R109" s="163" t="str">
        <f>IF('Run 3'!C40="","",L109*O109)</f>
        <v/>
      </c>
      <c r="S109" s="163"/>
      <c r="T109" s="163"/>
      <c r="U109" s="163"/>
      <c r="V109" s="163"/>
      <c r="W109" s="163"/>
      <c r="X109" s="163"/>
      <c r="Y109" s="163"/>
      <c r="AA109" s="180"/>
      <c r="AB109" s="224" t="s">
        <v>182</v>
      </c>
      <c r="AC109" s="180"/>
      <c r="AD109" s="180"/>
      <c r="AE109" s="180"/>
      <c r="AF109" s="180"/>
      <c r="AG109" s="180"/>
      <c r="AH109" s="180"/>
      <c r="AI109" s="180"/>
      <c r="AJ109" s="180"/>
    </row>
    <row r="110" spans="1:37" x14ac:dyDescent="0.25">
      <c r="A110" s="164"/>
      <c r="B110" s="150" t="str">
        <f>'Run 3'!A41</f>
        <v>D4</v>
      </c>
      <c r="C110" s="151">
        <f>'Exact copy numbers'!C$5</f>
        <v>0</v>
      </c>
      <c r="D110" s="182">
        <f>'Run 3'!C41</f>
        <v>0</v>
      </c>
      <c r="E110" s="153">
        <f>STDEVA(D110:D112)</f>
        <v>0</v>
      </c>
      <c r="F110" s="154">
        <f>AVERAGE(D110:D112)</f>
        <v>0</v>
      </c>
      <c r="G110" s="155" t="e">
        <f t="shared" si="1"/>
        <v>#DIV/0!</v>
      </c>
      <c r="H110" s="156" t="e">
        <f>AVERAGE(G110:G112)</f>
        <v>#DIV/0!</v>
      </c>
      <c r="I110" s="180"/>
      <c r="J110" s="158" t="str">
        <f>IF('Run 3'!C41="","",LOG(C110))</f>
        <v/>
      </c>
      <c r="K110" s="159" t="str">
        <f>IF('Run 3'!C41="","",'Run 3'!C41)</f>
        <v/>
      </c>
      <c r="L110" s="160" t="str">
        <f>IF('Run 3'!C41="","",J110-J$152)</f>
        <v/>
      </c>
      <c r="M110" s="161" t="str">
        <f>IF('Run 3'!C41="","",L110*L110)</f>
        <v/>
      </c>
      <c r="N110" s="162"/>
      <c r="O110" s="153" t="str">
        <f>IF('Run 3'!C41="","",K110-$K$152)</f>
        <v/>
      </c>
      <c r="P110" s="163" t="str">
        <f>IF('Run 3'!C41="","",(K110-$K$152)^2)</f>
        <v/>
      </c>
      <c r="Q110" s="163"/>
      <c r="R110" s="163" t="str">
        <f>IF('Run 3'!C41="","",L110*O110)</f>
        <v/>
      </c>
      <c r="S110" s="163"/>
      <c r="T110" s="163"/>
      <c r="U110" s="163"/>
      <c r="V110" s="163"/>
      <c r="W110" s="163"/>
      <c r="X110" s="163"/>
      <c r="Y110" s="163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</row>
    <row r="111" spans="1:37" ht="15.6" x14ac:dyDescent="0.25">
      <c r="A111" s="164"/>
      <c r="B111" s="165" t="str">
        <f>'Run 3'!A42</f>
        <v>D5</v>
      </c>
      <c r="C111" s="166">
        <f>'Exact copy numbers'!C$5</f>
        <v>0</v>
      </c>
      <c r="D111" s="167">
        <f>'Run 3'!C42</f>
        <v>0</v>
      </c>
      <c r="E111" s="159"/>
      <c r="F111" s="168"/>
      <c r="G111" s="169" t="e">
        <f t="shared" si="1"/>
        <v>#DIV/0!</v>
      </c>
      <c r="H111" s="170"/>
      <c r="I111" s="180"/>
      <c r="J111" s="158" t="str">
        <f>IF('Run 3'!C42="","",LOG(C111))</f>
        <v/>
      </c>
      <c r="K111" s="159" t="str">
        <f>IF('Run 3'!C42="","",'Run 3'!C42)</f>
        <v/>
      </c>
      <c r="L111" s="160" t="str">
        <f>IF('Run 3'!C42="","",J111-J$152)</f>
        <v/>
      </c>
      <c r="M111" s="161" t="str">
        <f>IF('Run 3'!C42="","",L111*L111)</f>
        <v/>
      </c>
      <c r="N111" s="162"/>
      <c r="O111" s="153" t="str">
        <f>IF('Run 3'!C42="","",K111-$K$152)</f>
        <v/>
      </c>
      <c r="P111" s="163" t="str">
        <f>IF('Run 3'!C42="","",(K111-$K$152)^2)</f>
        <v/>
      </c>
      <c r="Q111" s="163"/>
      <c r="R111" s="163" t="str">
        <f>IF('Run 3'!C42="","",L111*O111)</f>
        <v/>
      </c>
      <c r="S111" s="163"/>
      <c r="T111" s="163"/>
      <c r="U111" s="163"/>
      <c r="V111" s="163"/>
      <c r="W111" s="163"/>
      <c r="X111" s="163"/>
      <c r="Y111" s="163"/>
      <c r="AA111" s="190" t="s">
        <v>183</v>
      </c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2"/>
    </row>
    <row r="112" spans="1:37" ht="12.75" customHeight="1" thickBot="1" x14ac:dyDescent="0.3">
      <c r="A112" s="164"/>
      <c r="B112" s="171" t="str">
        <f>'Run 3'!A43</f>
        <v>D6</v>
      </c>
      <c r="C112" s="172">
        <f>'Exact copy numbers'!C$5</f>
        <v>0</v>
      </c>
      <c r="D112" s="173">
        <f>'Run 3'!C43</f>
        <v>0</v>
      </c>
      <c r="E112" s="174"/>
      <c r="F112" s="175"/>
      <c r="G112" s="176" t="e">
        <f t="shared" si="1"/>
        <v>#DIV/0!</v>
      </c>
      <c r="H112" s="177"/>
      <c r="I112" s="180"/>
      <c r="J112" s="158" t="str">
        <f>IF('Run 3'!C43="","",LOG(C112))</f>
        <v/>
      </c>
      <c r="K112" s="159" t="str">
        <f>IF('Run 3'!C43="","",'Run 3'!C43)</f>
        <v/>
      </c>
      <c r="L112" s="160" t="str">
        <f>IF('Run 3'!C43="","",J112-J$152)</f>
        <v/>
      </c>
      <c r="M112" s="161" t="str">
        <f>IF('Run 3'!C43="","",L112*L112)</f>
        <v/>
      </c>
      <c r="N112" s="162"/>
      <c r="O112" s="153" t="str">
        <f>IF('Run 3'!C43="","",K112-$K$152)</f>
        <v/>
      </c>
      <c r="P112" s="163" t="str">
        <f>IF('Run 3'!C43="","",(K112-$K$152)^2)</f>
        <v/>
      </c>
      <c r="Q112" s="163"/>
      <c r="R112" s="163" t="str">
        <f>IF('Run 3'!C43="","",L112*O112)</f>
        <v/>
      </c>
      <c r="S112" s="163"/>
      <c r="T112" s="163"/>
      <c r="U112" s="163"/>
      <c r="V112" s="163"/>
      <c r="W112" s="163"/>
      <c r="X112" s="163"/>
      <c r="Y112" s="163"/>
      <c r="AA112" s="180"/>
      <c r="AB112" s="224"/>
      <c r="AC112" s="180"/>
      <c r="AD112" s="180"/>
      <c r="AE112" s="180"/>
      <c r="AF112" s="180"/>
      <c r="AG112" s="180"/>
      <c r="AH112" s="180"/>
      <c r="AI112" s="180"/>
      <c r="AJ112" s="180"/>
    </row>
    <row r="113" spans="1:36" ht="22.5" customHeight="1" thickBot="1" x14ac:dyDescent="0.3">
      <c r="A113" s="164"/>
      <c r="B113" s="150" t="str">
        <f>'Run 3'!A44</f>
        <v>D7</v>
      </c>
      <c r="C113" s="151">
        <f>'Exact copy numbers'!C$6</f>
        <v>0</v>
      </c>
      <c r="D113" s="182">
        <f>'Run 3'!C44</f>
        <v>0</v>
      </c>
      <c r="E113" s="153">
        <f>STDEVA(D113:D115)</f>
        <v>0</v>
      </c>
      <c r="F113" s="154">
        <f>AVERAGE(D113:D115)</f>
        <v>0</v>
      </c>
      <c r="G113" s="155" t="e">
        <f t="shared" si="1"/>
        <v>#DIV/0!</v>
      </c>
      <c r="H113" s="156" t="e">
        <f>AVERAGE(G113:G115)</f>
        <v>#DIV/0!</v>
      </c>
      <c r="I113" s="180"/>
      <c r="J113" s="158" t="str">
        <f>IF('Run 3'!C44="","",LOG(C113))</f>
        <v/>
      </c>
      <c r="K113" s="159" t="str">
        <f>IF('Run 3'!C44="","",'Run 3'!C44)</f>
        <v/>
      </c>
      <c r="L113" s="160" t="str">
        <f>IF('Run 3'!C44="","",J113-J$152)</f>
        <v/>
      </c>
      <c r="M113" s="161" t="str">
        <f>IF('Run 3'!C44="","",L113*L113)</f>
        <v/>
      </c>
      <c r="N113" s="162"/>
      <c r="O113" s="153" t="str">
        <f>IF('Run 3'!C44="","",K113-$K$152)</f>
        <v/>
      </c>
      <c r="P113" s="163" t="str">
        <f>IF('Run 3'!C44="","",(K113-$K$152)^2)</f>
        <v/>
      </c>
      <c r="Q113" s="163"/>
      <c r="R113" s="163" t="str">
        <f>IF('Run 3'!C44="","",L113*O113)</f>
        <v/>
      </c>
      <c r="S113" s="163"/>
      <c r="T113" s="163"/>
      <c r="U113" s="163"/>
      <c r="V113" s="163"/>
      <c r="W113" s="163"/>
      <c r="X113" s="163"/>
      <c r="Y113" s="163"/>
      <c r="AA113" s="186" t="s">
        <v>184</v>
      </c>
      <c r="AB113" s="187"/>
      <c r="AC113" s="188"/>
      <c r="AD113" s="189" t="e">
        <f>AB105</f>
        <v>#DIV/0!</v>
      </c>
      <c r="AE113" s="180"/>
      <c r="AF113" s="180"/>
      <c r="AG113" s="180"/>
      <c r="AH113" s="180"/>
      <c r="AI113" s="180"/>
      <c r="AJ113" s="180"/>
    </row>
    <row r="114" spans="1:36" ht="19.5" customHeight="1" x14ac:dyDescent="0.25">
      <c r="A114" s="164"/>
      <c r="B114" s="165" t="str">
        <f>'Run 3'!A45</f>
        <v>D8</v>
      </c>
      <c r="C114" s="166">
        <f>'Exact copy numbers'!C$6</f>
        <v>0</v>
      </c>
      <c r="D114" s="167">
        <f>'Run 3'!C45</f>
        <v>0</v>
      </c>
      <c r="E114" s="159"/>
      <c r="F114" s="168"/>
      <c r="G114" s="169" t="e">
        <f t="shared" si="1"/>
        <v>#DIV/0!</v>
      </c>
      <c r="H114" s="170"/>
      <c r="I114" s="180"/>
      <c r="J114" s="158" t="str">
        <f>IF('Run 3'!C45="","",LOG(C114))</f>
        <v/>
      </c>
      <c r="K114" s="159" t="str">
        <f>IF('Run 3'!C45="","",'Run 3'!C45)</f>
        <v/>
      </c>
      <c r="L114" s="160" t="str">
        <f>IF('Run 3'!C45="","",J114-J$152)</f>
        <v/>
      </c>
      <c r="M114" s="161" t="str">
        <f>IF('Run 3'!C45="","",L114*L114)</f>
        <v/>
      </c>
      <c r="N114" s="162"/>
      <c r="O114" s="153" t="str">
        <f>IF('Run 3'!C45="","",K114-$K$152)</f>
        <v/>
      </c>
      <c r="P114" s="163" t="str">
        <f>IF('Run 3'!C45="","",(K114-$K$152)^2)</f>
        <v/>
      </c>
      <c r="Q114" s="163"/>
      <c r="R114" s="163" t="str">
        <f>IF('Run 3'!C45="","",L114*O114)</f>
        <v/>
      </c>
      <c r="S114" s="163"/>
      <c r="T114" s="163"/>
      <c r="U114" s="163"/>
      <c r="V114" s="163"/>
      <c r="W114" s="163"/>
      <c r="X114" s="163"/>
      <c r="Y114" s="163"/>
      <c r="AA114" s="225" t="s">
        <v>185</v>
      </c>
      <c r="AB114" s="180"/>
      <c r="AC114" s="180"/>
      <c r="AD114" s="224" t="e">
        <f>K5*AD113+M5</f>
        <v>#DIV/0!</v>
      </c>
      <c r="AE114" s="180"/>
      <c r="AF114" s="180"/>
      <c r="AG114" s="180"/>
      <c r="AH114" s="180"/>
      <c r="AI114" s="180"/>
      <c r="AJ114" s="180"/>
    </row>
    <row r="115" spans="1:36" ht="12.75" customHeight="1" x14ac:dyDescent="0.25">
      <c r="A115" s="178"/>
      <c r="B115" s="171" t="str">
        <f>'Run 3'!A46</f>
        <v>D9</v>
      </c>
      <c r="C115" s="172">
        <f>'Exact copy numbers'!C$6</f>
        <v>0</v>
      </c>
      <c r="D115" s="173">
        <f>'Run 3'!C46</f>
        <v>0</v>
      </c>
      <c r="E115" s="174"/>
      <c r="F115" s="175"/>
      <c r="G115" s="176" t="e">
        <f t="shared" si="1"/>
        <v>#DIV/0!</v>
      </c>
      <c r="H115" s="177"/>
      <c r="I115" s="180"/>
      <c r="J115" s="158" t="str">
        <f>IF('Run 3'!C46="","",LOG(C115))</f>
        <v/>
      </c>
      <c r="K115" s="159" t="str">
        <f>IF('Run 3'!C46="","",'Run 3'!C46)</f>
        <v/>
      </c>
      <c r="L115" s="160" t="str">
        <f>IF('Run 3'!C46="","",J115-J$152)</f>
        <v/>
      </c>
      <c r="M115" s="161" t="str">
        <f>IF('Run 3'!C46="","",L115*L115)</f>
        <v/>
      </c>
      <c r="N115" s="162"/>
      <c r="O115" s="153" t="str">
        <f>IF('Run 3'!C46="","",K115-$K$152)</f>
        <v/>
      </c>
      <c r="P115" s="163" t="str">
        <f>IF('Run 3'!C46="","",(K115-$K$152)^2)</f>
        <v/>
      </c>
      <c r="Q115" s="163"/>
      <c r="R115" s="163" t="str">
        <f>IF('Run 3'!C46="","",L115*O115)</f>
        <v/>
      </c>
      <c r="S115" s="163"/>
      <c r="T115" s="163"/>
      <c r="U115" s="163"/>
      <c r="V115" s="163"/>
      <c r="W115" s="163"/>
      <c r="X115" s="163"/>
      <c r="Y115" s="163"/>
      <c r="AA115" s="225"/>
      <c r="AB115" s="180"/>
      <c r="AC115" s="180"/>
      <c r="AD115" s="226"/>
      <c r="AE115" s="227"/>
      <c r="AF115" s="180"/>
      <c r="AG115" s="185"/>
      <c r="AH115" s="180"/>
      <c r="AI115" s="180"/>
      <c r="AJ115" s="180"/>
    </row>
    <row r="116" spans="1:36" ht="18.75" customHeight="1" x14ac:dyDescent="0.25">
      <c r="A116" s="149">
        <v>13</v>
      </c>
      <c r="B116" s="150" t="str">
        <f>'Run 4'!A11</f>
        <v>A1</v>
      </c>
      <c r="C116" s="151">
        <f>'Exact copy numbers'!C$4</f>
        <v>0</v>
      </c>
      <c r="D116" s="182">
        <f>'Run 4'!C11</f>
        <v>0</v>
      </c>
      <c r="E116" s="153">
        <f>STDEVA(D116:D118)</f>
        <v>0</v>
      </c>
      <c r="F116" s="154">
        <f>AVERAGE(D116:D118)</f>
        <v>0</v>
      </c>
      <c r="G116" s="155" t="e">
        <f t="shared" si="1"/>
        <v>#DIV/0!</v>
      </c>
      <c r="H116" s="156" t="e">
        <f>AVERAGE(G116:G118)</f>
        <v>#DIV/0!</v>
      </c>
      <c r="I116" s="180"/>
      <c r="J116" s="158" t="str">
        <f>IF('Run 4'!C11="","",LOG(C116))</f>
        <v/>
      </c>
      <c r="K116" s="159" t="str">
        <f>IF('Run 4'!C11="","",'Run 4'!C11)</f>
        <v/>
      </c>
      <c r="L116" s="160" t="str">
        <f>IF('Run 4'!C11="","",J116-J$152)</f>
        <v/>
      </c>
      <c r="M116" s="161" t="str">
        <f>IF('Run 4'!C11="","",L116*L116)</f>
        <v/>
      </c>
      <c r="N116" s="162"/>
      <c r="O116" s="153" t="str">
        <f>IF('Run 4'!C11="","",K116-$K$152)</f>
        <v/>
      </c>
      <c r="P116" s="163" t="str">
        <f>IF('Run 4'!C11="","",(K116-$K$152)^2)</f>
        <v/>
      </c>
      <c r="Q116" s="163"/>
      <c r="R116" s="163" t="str">
        <f>IF('Run 4'!C11="","",L116*O116)</f>
        <v/>
      </c>
      <c r="S116" s="163"/>
      <c r="T116" s="163"/>
      <c r="U116" s="163"/>
      <c r="V116" s="163"/>
      <c r="W116" s="163"/>
      <c r="X116" s="163"/>
      <c r="Y116" s="163"/>
      <c r="AA116" s="225" t="s">
        <v>186</v>
      </c>
      <c r="AB116" s="228" t="e">
        <f>AB94*Y152</f>
        <v>#DIV/0!</v>
      </c>
      <c r="AC116" s="180"/>
      <c r="AD116" s="225"/>
      <c r="AE116" s="225"/>
      <c r="AF116" s="180"/>
      <c r="AG116" s="180"/>
      <c r="AH116" s="180"/>
      <c r="AI116" s="180"/>
      <c r="AJ116" s="180"/>
    </row>
    <row r="117" spans="1:36" ht="12.75" customHeight="1" x14ac:dyDescent="0.25">
      <c r="A117" s="164"/>
      <c r="B117" s="165" t="str">
        <f>'Run 4'!A12</f>
        <v>A2</v>
      </c>
      <c r="C117" s="166">
        <f>'Exact copy numbers'!C$4</f>
        <v>0</v>
      </c>
      <c r="D117" s="167">
        <f>'Run 4'!C12</f>
        <v>0</v>
      </c>
      <c r="E117" s="159"/>
      <c r="F117" s="168"/>
      <c r="G117" s="169" t="e">
        <f t="shared" si="1"/>
        <v>#DIV/0!</v>
      </c>
      <c r="H117" s="170"/>
      <c r="I117" s="180"/>
      <c r="J117" s="158" t="str">
        <f>IF('Run 4'!C12="","",LOG(C117))</f>
        <v/>
      </c>
      <c r="K117" s="159" t="str">
        <f>IF('Run 4'!C12="","",'Run 4'!C12)</f>
        <v/>
      </c>
      <c r="L117" s="160" t="str">
        <f>IF('Run 4'!C12="","",J117-J$152)</f>
        <v/>
      </c>
      <c r="M117" s="161" t="str">
        <f>IF('Run 4'!C12="","",L117*L117)</f>
        <v/>
      </c>
      <c r="N117" s="162"/>
      <c r="O117" s="153" t="str">
        <f>IF('Run 4'!C12="","",K117-$K$152)</f>
        <v/>
      </c>
      <c r="P117" s="163" t="str">
        <f>IF('Run 4'!C12="","",(K117-$K$152)^2)</f>
        <v/>
      </c>
      <c r="Q117" s="163"/>
      <c r="R117" s="163" t="str">
        <f>IF('Run 4'!C12="","",L117*O117)</f>
        <v/>
      </c>
      <c r="S117" s="163"/>
      <c r="T117" s="163"/>
      <c r="U117" s="163"/>
      <c r="V117" s="163"/>
      <c r="W117" s="163"/>
      <c r="X117" s="163"/>
      <c r="Y117" s="163"/>
      <c r="AA117" s="180"/>
      <c r="AB117" s="99" t="s">
        <v>187</v>
      </c>
      <c r="AC117" s="180"/>
      <c r="AD117" s="180"/>
      <c r="AE117" s="180"/>
      <c r="AF117" s="180"/>
      <c r="AG117" s="180"/>
      <c r="AH117" s="180"/>
      <c r="AI117" s="180"/>
      <c r="AJ117" s="180"/>
    </row>
    <row r="118" spans="1:36" ht="12.75" customHeight="1" x14ac:dyDescent="0.25">
      <c r="A118" s="164"/>
      <c r="B118" s="165" t="str">
        <f>'Run 4'!A13</f>
        <v>A3</v>
      </c>
      <c r="C118" s="172">
        <f>'Exact copy numbers'!C$4</f>
        <v>0</v>
      </c>
      <c r="D118" s="173">
        <f>'Run 4'!C13</f>
        <v>0</v>
      </c>
      <c r="E118" s="174"/>
      <c r="F118" s="175"/>
      <c r="G118" s="176" t="e">
        <f t="shared" si="1"/>
        <v>#DIV/0!</v>
      </c>
      <c r="H118" s="177"/>
      <c r="I118" s="180"/>
      <c r="J118" s="158" t="str">
        <f>IF('Run 4'!C13="","",LOG(C118))</f>
        <v/>
      </c>
      <c r="K118" s="159" t="str">
        <f>IF('Run 4'!C13="","",'Run 4'!C13)</f>
        <v/>
      </c>
      <c r="L118" s="160" t="str">
        <f>IF('Run 4'!C13="","",J118-J$152)</f>
        <v/>
      </c>
      <c r="M118" s="161" t="str">
        <f>IF('Run 4'!C13="","",L118*L118)</f>
        <v/>
      </c>
      <c r="N118" s="162"/>
      <c r="O118" s="153" t="str">
        <f>IF('Run 4'!C13="","",K118-$K$152)</f>
        <v/>
      </c>
      <c r="P118" s="163" t="str">
        <f>IF('Run 4'!C13="","",(K118-$K$152)^2)</f>
        <v/>
      </c>
      <c r="Q118" s="163"/>
      <c r="R118" s="163" t="str">
        <f>IF('Run 4'!C13="","",L118*O118)</f>
        <v/>
      </c>
      <c r="S118" s="163"/>
      <c r="T118" s="163"/>
      <c r="U118" s="163"/>
      <c r="V118" s="163"/>
      <c r="W118" s="163"/>
      <c r="X118" s="163"/>
      <c r="Y118" s="163"/>
      <c r="AA118" s="225"/>
      <c r="AB118" s="180"/>
      <c r="AC118" s="180"/>
      <c r="AD118" s="180"/>
      <c r="AE118" s="180"/>
      <c r="AF118" s="180"/>
      <c r="AG118" s="180"/>
      <c r="AH118" s="180"/>
      <c r="AI118" s="180"/>
      <c r="AJ118" s="180"/>
    </row>
    <row r="119" spans="1:36" ht="17.25" customHeight="1" x14ac:dyDescent="0.25">
      <c r="A119" s="164"/>
      <c r="B119" s="150" t="str">
        <f>'Run 4'!A14</f>
        <v>A4</v>
      </c>
      <c r="C119" s="151">
        <f>'Exact copy numbers'!C$5</f>
        <v>0</v>
      </c>
      <c r="D119" s="182">
        <f>'Run 4'!C14</f>
        <v>0</v>
      </c>
      <c r="E119" s="153">
        <f>STDEVA(D119:D121)</f>
        <v>0</v>
      </c>
      <c r="F119" s="154">
        <f>AVERAGE(D119:D121)</f>
        <v>0</v>
      </c>
      <c r="G119" s="155" t="e">
        <f t="shared" si="1"/>
        <v>#DIV/0!</v>
      </c>
      <c r="H119" s="156" t="e">
        <f>AVERAGE(G119:G121)</f>
        <v>#DIV/0!</v>
      </c>
      <c r="I119" s="180"/>
      <c r="J119" s="158" t="str">
        <f>IF('Run 4'!C14="","",LOG(C119))</f>
        <v/>
      </c>
      <c r="K119" s="159" t="str">
        <f>IF('Run 4'!C14="","",'Run 4'!C14)</f>
        <v/>
      </c>
      <c r="L119" s="160" t="str">
        <f>IF('Run 4'!C14="","",J119-J$152)</f>
        <v/>
      </c>
      <c r="M119" s="161" t="str">
        <f>IF('Run 4'!C14="","",L119*L119)</f>
        <v/>
      </c>
      <c r="N119" s="162"/>
      <c r="O119" s="153" t="str">
        <f>IF('Run 4'!C14="","",K119-$K$152)</f>
        <v/>
      </c>
      <c r="P119" s="163" t="str">
        <f>IF('Run 4'!C14="","",(K119-$K$152)^2)</f>
        <v/>
      </c>
      <c r="Q119" s="163"/>
      <c r="R119" s="163" t="str">
        <f>IF('Run 4'!C14="","",L119*O119)</f>
        <v/>
      </c>
      <c r="S119" s="163"/>
      <c r="T119" s="163"/>
      <c r="U119" s="163"/>
      <c r="V119" s="163"/>
      <c r="W119" s="163"/>
      <c r="X119" s="163"/>
      <c r="Y119" s="163"/>
      <c r="AA119" s="229" t="s">
        <v>188</v>
      </c>
      <c r="AB119" s="228" t="e">
        <f>AD114+AB94*Y152</f>
        <v>#DIV/0!</v>
      </c>
      <c r="AC119" s="180"/>
      <c r="AD119" s="230" t="s">
        <v>189</v>
      </c>
      <c r="AE119" s="180"/>
      <c r="AF119" s="180"/>
      <c r="AG119" s="180"/>
      <c r="AH119" s="180"/>
      <c r="AI119" s="180"/>
      <c r="AJ119" s="180"/>
    </row>
    <row r="120" spans="1:36" ht="18.75" customHeight="1" x14ac:dyDescent="0.25">
      <c r="A120" s="164"/>
      <c r="B120" s="165" t="str">
        <f>'Run 4'!A15</f>
        <v>A5</v>
      </c>
      <c r="C120" s="166">
        <f>'Exact copy numbers'!C$5</f>
        <v>0</v>
      </c>
      <c r="D120" s="167">
        <f>'Run 4'!C15</f>
        <v>0</v>
      </c>
      <c r="E120" s="159"/>
      <c r="F120" s="168"/>
      <c r="G120" s="169" t="e">
        <f t="shared" si="1"/>
        <v>#DIV/0!</v>
      </c>
      <c r="H120" s="170"/>
      <c r="I120" s="180"/>
      <c r="J120" s="158" t="str">
        <f>IF('Run 4'!C15="","",LOG(C120))</f>
        <v/>
      </c>
      <c r="K120" s="159" t="str">
        <f>IF('Run 4'!C15="","",'Run 4'!C15)</f>
        <v/>
      </c>
      <c r="L120" s="160" t="str">
        <f>IF('Run 4'!C15="","",J120-J$152)</f>
        <v/>
      </c>
      <c r="M120" s="161" t="str">
        <f>IF('Run 4'!C15="","",L120*L120)</f>
        <v/>
      </c>
      <c r="N120" s="162"/>
      <c r="O120" s="153" t="str">
        <f>IF('Run 4'!C15="","",K120-$K$152)</f>
        <v/>
      </c>
      <c r="P120" s="163" t="str">
        <f>IF('Run 4'!C15="","",(K120-$K$152)^2)</f>
        <v/>
      </c>
      <c r="Q120" s="163"/>
      <c r="R120" s="163" t="str">
        <f>IF('Run 4'!C15="","",L120*O120)</f>
        <v/>
      </c>
      <c r="S120" s="163"/>
      <c r="T120" s="163"/>
      <c r="U120" s="163"/>
      <c r="V120" s="163"/>
      <c r="W120" s="163"/>
      <c r="X120" s="163"/>
      <c r="Y120" s="163"/>
      <c r="AA120" s="180"/>
      <c r="AB120" s="99" t="s">
        <v>190</v>
      </c>
      <c r="AC120" s="180"/>
      <c r="AD120" s="180"/>
      <c r="AE120" s="180"/>
      <c r="AF120" s="180"/>
      <c r="AG120" s="180"/>
      <c r="AH120" s="180"/>
      <c r="AI120" s="180"/>
      <c r="AJ120" s="180"/>
    </row>
    <row r="121" spans="1:36" x14ac:dyDescent="0.25">
      <c r="A121" s="164"/>
      <c r="B121" s="165" t="str">
        <f>'Run 4'!A16</f>
        <v>A6</v>
      </c>
      <c r="C121" s="172">
        <f>'Exact copy numbers'!C$5</f>
        <v>0</v>
      </c>
      <c r="D121" s="173">
        <f>'Run 4'!C16</f>
        <v>0</v>
      </c>
      <c r="E121" s="174"/>
      <c r="F121" s="175"/>
      <c r="G121" s="176" t="e">
        <f t="shared" si="1"/>
        <v>#DIV/0!</v>
      </c>
      <c r="H121" s="177"/>
      <c r="I121" s="180"/>
      <c r="J121" s="158" t="str">
        <f>IF('Run 4'!C16="","",LOG(C121))</f>
        <v/>
      </c>
      <c r="K121" s="159" t="str">
        <f>IF('Run 4'!C16="","",'Run 4'!C16)</f>
        <v/>
      </c>
      <c r="L121" s="160" t="str">
        <f>IF('Run 4'!C16="","",J121-J$152)</f>
        <v/>
      </c>
      <c r="M121" s="161" t="str">
        <f>IF('Run 4'!C16="","",L121*L121)</f>
        <v/>
      </c>
      <c r="N121" s="162"/>
      <c r="O121" s="153" t="str">
        <f>IF('Run 4'!C16="","",K121-$K$152)</f>
        <v/>
      </c>
      <c r="P121" s="163" t="str">
        <f>IF('Run 4'!C16="","",(K121-$K$152)^2)</f>
        <v/>
      </c>
      <c r="Q121" s="163"/>
      <c r="R121" s="163" t="str">
        <f>IF('Run 4'!C16="","",L121*O121)</f>
        <v/>
      </c>
      <c r="S121" s="163"/>
      <c r="T121" s="163"/>
      <c r="U121" s="163"/>
      <c r="V121" s="163"/>
      <c r="W121" s="163"/>
      <c r="X121" s="163"/>
      <c r="Y121" s="163"/>
    </row>
    <row r="122" spans="1:36" x14ac:dyDescent="0.25">
      <c r="A122" s="164"/>
      <c r="B122" s="150" t="str">
        <f>'Run 4'!A17</f>
        <v>A7</v>
      </c>
      <c r="C122" s="151">
        <f>'Exact copy numbers'!C$6</f>
        <v>0</v>
      </c>
      <c r="D122" s="182">
        <f>'Run 4'!C17</f>
        <v>0</v>
      </c>
      <c r="E122" s="153">
        <f>STDEVA(D122:D124)</f>
        <v>0</v>
      </c>
      <c r="F122" s="154">
        <f>AVERAGE(D122:D124)</f>
        <v>0</v>
      </c>
      <c r="G122" s="155" t="e">
        <f t="shared" si="1"/>
        <v>#DIV/0!</v>
      </c>
      <c r="H122" s="156" t="e">
        <f>AVERAGE(G122:G124)</f>
        <v>#DIV/0!</v>
      </c>
      <c r="I122" s="180"/>
      <c r="J122" s="158" t="str">
        <f>IF('Run 4'!C17="","",LOG(C122))</f>
        <v/>
      </c>
      <c r="K122" s="159" t="str">
        <f>IF('Run 4'!C17="","",'Run 4'!C17)</f>
        <v/>
      </c>
      <c r="L122" s="160" t="str">
        <f>IF('Run 4'!C17="","",J122-J$152)</f>
        <v/>
      </c>
      <c r="M122" s="161" t="str">
        <f>IF('Run 4'!C17="","",L122*L122)</f>
        <v/>
      </c>
      <c r="N122" s="162"/>
      <c r="O122" s="153" t="str">
        <f>IF('Run 4'!C17="","",K122-$K$152)</f>
        <v/>
      </c>
      <c r="P122" s="163" t="str">
        <f>IF('Run 4'!C17="","",(K122-$K$152)^2)</f>
        <v/>
      </c>
      <c r="Q122" s="163"/>
      <c r="R122" s="163" t="str">
        <f>IF('Run 4'!C17="","",L122*O122)</f>
        <v/>
      </c>
      <c r="S122" s="163"/>
      <c r="T122" s="163"/>
      <c r="U122" s="163"/>
      <c r="V122" s="163"/>
      <c r="W122" s="163"/>
      <c r="X122" s="163"/>
      <c r="Y122" s="163"/>
      <c r="AB122" s="92"/>
    </row>
    <row r="123" spans="1:36" x14ac:dyDescent="0.25">
      <c r="A123" s="164"/>
      <c r="B123" s="165" t="str">
        <f>'Run 4'!A18</f>
        <v>A8</v>
      </c>
      <c r="C123" s="166">
        <f>'Exact copy numbers'!C$6</f>
        <v>0</v>
      </c>
      <c r="D123" s="167">
        <f>'Run 4'!C18</f>
        <v>0</v>
      </c>
      <c r="E123" s="159"/>
      <c r="F123" s="168"/>
      <c r="G123" s="169" t="e">
        <f t="shared" si="1"/>
        <v>#DIV/0!</v>
      </c>
      <c r="H123" s="170"/>
      <c r="I123" s="180"/>
      <c r="J123" s="158" t="str">
        <f>IF('Run 4'!C18="","",LOG(C123))</f>
        <v/>
      </c>
      <c r="K123" s="159" t="str">
        <f>IF('Run 4'!C18="","",'Run 4'!C18)</f>
        <v/>
      </c>
      <c r="L123" s="160" t="str">
        <f>IF('Run 4'!C18="","",J123-J$152)</f>
        <v/>
      </c>
      <c r="M123" s="161" t="str">
        <f>IF('Run 4'!C18="","",L123*L123)</f>
        <v/>
      </c>
      <c r="N123" s="162"/>
      <c r="O123" s="153" t="str">
        <f>IF('Run 4'!C18="","",K123-$K$152)</f>
        <v/>
      </c>
      <c r="P123" s="163" t="str">
        <f>IF('Run 4'!C18="","",(K123-$K$152)^2)</f>
        <v/>
      </c>
      <c r="Q123" s="163"/>
      <c r="R123" s="163" t="str">
        <f>IF('Run 4'!C18="","",L123*O123)</f>
        <v/>
      </c>
      <c r="S123" s="163"/>
      <c r="T123" s="163"/>
      <c r="U123" s="163"/>
      <c r="V123" s="163"/>
      <c r="W123" s="163"/>
      <c r="X123" s="163"/>
      <c r="Y123" s="163"/>
    </row>
    <row r="124" spans="1:36" x14ac:dyDescent="0.25">
      <c r="A124" s="178"/>
      <c r="B124" s="165" t="str">
        <f>'Run 4'!A19</f>
        <v>A9</v>
      </c>
      <c r="C124" s="172">
        <f>'Exact copy numbers'!C$6</f>
        <v>0</v>
      </c>
      <c r="D124" s="173">
        <f>'Run 4'!C19</f>
        <v>0</v>
      </c>
      <c r="E124" s="159"/>
      <c r="F124" s="168"/>
      <c r="G124" s="169" t="e">
        <f t="shared" si="1"/>
        <v>#DIV/0!</v>
      </c>
      <c r="H124" s="170"/>
      <c r="I124" s="180"/>
      <c r="J124" s="158" t="str">
        <f>IF('Run 4'!C19="","",LOG(C124))</f>
        <v/>
      </c>
      <c r="K124" s="159" t="str">
        <f>IF('Run 4'!C19="","",'Run 4'!C19)</f>
        <v/>
      </c>
      <c r="L124" s="160" t="str">
        <f>IF('Run 4'!C19="","",J124-J$152)</f>
        <v/>
      </c>
      <c r="M124" s="161" t="str">
        <f>IF('Run 4'!C19="","",L124*L124)</f>
        <v/>
      </c>
      <c r="N124" s="162"/>
      <c r="O124" s="153" t="str">
        <f>IF('Run 4'!C19="","",K124-$K$152)</f>
        <v/>
      </c>
      <c r="P124" s="163" t="str">
        <f>IF('Run 4'!C19="","",(K124-$K$152)^2)</f>
        <v/>
      </c>
      <c r="Q124" s="163"/>
      <c r="R124" s="163" t="str">
        <f>IF('Run 4'!C19="","",L124*O124)</f>
        <v/>
      </c>
      <c r="S124" s="163"/>
      <c r="T124" s="163"/>
      <c r="U124" s="163"/>
      <c r="V124" s="163"/>
      <c r="W124" s="163"/>
      <c r="X124" s="163"/>
      <c r="Y124" s="163"/>
    </row>
    <row r="125" spans="1:36" x14ac:dyDescent="0.25">
      <c r="A125" s="149">
        <v>14</v>
      </c>
      <c r="B125" s="150" t="str">
        <f>'Run 4'!A20</f>
        <v>B1</v>
      </c>
      <c r="C125" s="151">
        <f>'Exact copy numbers'!C$4</f>
        <v>0</v>
      </c>
      <c r="D125" s="182">
        <f>'Run 4'!C20</f>
        <v>0</v>
      </c>
      <c r="E125" s="153">
        <f>STDEVA(D125:D127)</f>
        <v>0</v>
      </c>
      <c r="F125" s="154">
        <f>AVERAGE(D125:D127)</f>
        <v>0</v>
      </c>
      <c r="G125" s="155" t="e">
        <f t="shared" si="1"/>
        <v>#DIV/0!</v>
      </c>
      <c r="H125" s="156" t="e">
        <f>AVERAGE(G125:G127)</f>
        <v>#DIV/0!</v>
      </c>
      <c r="I125" s="180"/>
      <c r="J125" s="158" t="str">
        <f>IF('Run 4'!C20="","",LOG(C125))</f>
        <v/>
      </c>
      <c r="K125" s="159" t="str">
        <f>IF('Run 4'!C20="","",'Run 4'!C20)</f>
        <v/>
      </c>
      <c r="L125" s="160" t="str">
        <f>IF('Run 4'!C20="","",J125-J$152)</f>
        <v/>
      </c>
      <c r="M125" s="161" t="str">
        <f>IF('Run 4'!C20="","",L125*L125)</f>
        <v/>
      </c>
      <c r="N125" s="162"/>
      <c r="O125" s="153" t="str">
        <f>IF('Run 4'!C20="","",K125-$K$152)</f>
        <v/>
      </c>
      <c r="P125" s="163" t="str">
        <f>IF('Run 4'!C20="","",(K125-$K$152)^2)</f>
        <v/>
      </c>
      <c r="Q125" s="163"/>
      <c r="R125" s="163" t="str">
        <f>IF('Run 4'!C20="","",L125*O125)</f>
        <v/>
      </c>
      <c r="S125" s="163"/>
      <c r="T125" s="163"/>
      <c r="U125" s="163"/>
      <c r="V125" s="163"/>
      <c r="W125" s="163"/>
      <c r="X125" s="163"/>
      <c r="Y125" s="163"/>
    </row>
    <row r="126" spans="1:36" x14ac:dyDescent="0.25">
      <c r="A126" s="164"/>
      <c r="B126" s="165" t="str">
        <f>'Run 4'!A21</f>
        <v>B2</v>
      </c>
      <c r="C126" s="166">
        <f>'Exact copy numbers'!C$4</f>
        <v>0</v>
      </c>
      <c r="D126" s="167">
        <f>'Run 4'!C21</f>
        <v>0</v>
      </c>
      <c r="E126" s="159"/>
      <c r="F126" s="168"/>
      <c r="G126" s="169" t="e">
        <f t="shared" si="1"/>
        <v>#DIV/0!</v>
      </c>
      <c r="H126" s="170"/>
      <c r="I126" s="180"/>
      <c r="J126" s="158" t="str">
        <f>IF('Run 4'!C21="","",LOG(C126))</f>
        <v/>
      </c>
      <c r="K126" s="159" t="str">
        <f>IF('Run 4'!C21="","",'Run 4'!C21)</f>
        <v/>
      </c>
      <c r="L126" s="160" t="str">
        <f>IF('Run 4'!C21="","",J126-J$152)</f>
        <v/>
      </c>
      <c r="M126" s="161" t="str">
        <f>IF('Run 4'!C21="","",L126*L126)</f>
        <v/>
      </c>
      <c r="N126" s="162"/>
      <c r="O126" s="153" t="str">
        <f>IF('Run 4'!C21="","",K126-$K$152)</f>
        <v/>
      </c>
      <c r="P126" s="163" t="str">
        <f>IF('Run 4'!C21="","",(K126-$K$152)^2)</f>
        <v/>
      </c>
      <c r="Q126" s="163"/>
      <c r="R126" s="163" t="str">
        <f>IF('Run 4'!C21="","",L126*O126)</f>
        <v/>
      </c>
      <c r="S126" s="163"/>
      <c r="T126" s="163"/>
      <c r="U126" s="163"/>
      <c r="V126" s="163"/>
      <c r="W126" s="163"/>
      <c r="X126" s="163"/>
      <c r="Y126" s="163"/>
    </row>
    <row r="127" spans="1:36" x14ac:dyDescent="0.25">
      <c r="A127" s="164"/>
      <c r="B127" s="165" t="str">
        <f>'Run 4'!A22</f>
        <v>B3</v>
      </c>
      <c r="C127" s="172">
        <f>'Exact copy numbers'!C$4</f>
        <v>0</v>
      </c>
      <c r="D127" s="173">
        <f>'Run 4'!C22</f>
        <v>0</v>
      </c>
      <c r="E127" s="174"/>
      <c r="F127" s="175"/>
      <c r="G127" s="176" t="e">
        <f t="shared" si="1"/>
        <v>#DIV/0!</v>
      </c>
      <c r="H127" s="177"/>
      <c r="I127" s="180"/>
      <c r="J127" s="158" t="str">
        <f>IF('Run 4'!C22="","",LOG(C127))</f>
        <v/>
      </c>
      <c r="K127" s="159" t="str">
        <f>IF('Run 4'!C22="","",'Run 4'!C22)</f>
        <v/>
      </c>
      <c r="L127" s="160" t="str">
        <f>IF('Run 4'!C22="","",J127-J$152)</f>
        <v/>
      </c>
      <c r="M127" s="161" t="str">
        <f>IF('Run 4'!C22="","",L127*L127)</f>
        <v/>
      </c>
      <c r="N127" s="162"/>
      <c r="O127" s="153" t="str">
        <f>IF('Run 4'!C22="","",K127-$K$152)</f>
        <v/>
      </c>
      <c r="P127" s="163" t="str">
        <f>IF('Run 4'!C22="","",(K127-$K$152)^2)</f>
        <v/>
      </c>
      <c r="Q127" s="163"/>
      <c r="R127" s="163" t="str">
        <f>IF('Run 4'!C22="","",L127*O127)</f>
        <v/>
      </c>
      <c r="S127" s="163"/>
      <c r="T127" s="163"/>
      <c r="U127" s="163"/>
      <c r="V127" s="163"/>
      <c r="W127" s="163"/>
      <c r="X127" s="163"/>
      <c r="Y127" s="163"/>
    </row>
    <row r="128" spans="1:36" x14ac:dyDescent="0.25">
      <c r="A128" s="164"/>
      <c r="B128" s="150" t="str">
        <f>'Run 4'!A23</f>
        <v>B4</v>
      </c>
      <c r="C128" s="151">
        <f>'Exact copy numbers'!C$5</f>
        <v>0</v>
      </c>
      <c r="D128" s="182">
        <f>'Run 4'!C23</f>
        <v>0</v>
      </c>
      <c r="E128" s="153">
        <f>STDEVA(D128:D130)</f>
        <v>0</v>
      </c>
      <c r="F128" s="154">
        <f>AVERAGE(D128:D130)</f>
        <v>0</v>
      </c>
      <c r="G128" s="155" t="e">
        <f t="shared" si="1"/>
        <v>#DIV/0!</v>
      </c>
      <c r="H128" s="156" t="e">
        <f>AVERAGE(G128:G130)</f>
        <v>#DIV/0!</v>
      </c>
      <c r="I128" s="180"/>
      <c r="J128" s="158" t="str">
        <f>IF('Run 4'!C23="","",LOG(C128))</f>
        <v/>
      </c>
      <c r="K128" s="159" t="str">
        <f>IF('Run 4'!C23="","",'Run 4'!C23)</f>
        <v/>
      </c>
      <c r="L128" s="160" t="str">
        <f>IF('Run 4'!C23="","",J128-J$152)</f>
        <v/>
      </c>
      <c r="M128" s="161" t="str">
        <f>IF('Run 4'!C23="","",L128*L128)</f>
        <v/>
      </c>
      <c r="N128" s="162"/>
      <c r="O128" s="153" t="str">
        <f>IF('Run 4'!C23="","",K128-$K$152)</f>
        <v/>
      </c>
      <c r="P128" s="163" t="str">
        <f>IF('Run 4'!C23="","",(K128-$K$152)^2)</f>
        <v/>
      </c>
      <c r="Q128" s="163"/>
      <c r="R128" s="163" t="str">
        <f>IF('Run 4'!C23="","",L128*O128)</f>
        <v/>
      </c>
      <c r="S128" s="163"/>
      <c r="T128" s="163"/>
      <c r="U128" s="163"/>
      <c r="V128" s="163"/>
      <c r="W128" s="163"/>
      <c r="X128" s="163"/>
      <c r="Y128" s="163"/>
    </row>
    <row r="129" spans="1:25" x14ac:dyDescent="0.25">
      <c r="A129" s="164"/>
      <c r="B129" s="165" t="str">
        <f>'Run 4'!A24</f>
        <v>B5</v>
      </c>
      <c r="C129" s="166">
        <f>'Exact copy numbers'!C$5</f>
        <v>0</v>
      </c>
      <c r="D129" s="167">
        <f>'Run 4'!C24</f>
        <v>0</v>
      </c>
      <c r="E129" s="159"/>
      <c r="F129" s="168"/>
      <c r="G129" s="169" t="e">
        <f t="shared" si="1"/>
        <v>#DIV/0!</v>
      </c>
      <c r="H129" s="170"/>
      <c r="I129" s="180"/>
      <c r="J129" s="158" t="str">
        <f>IF('Run 4'!C24="","",LOG(C129))</f>
        <v/>
      </c>
      <c r="K129" s="159" t="str">
        <f>IF('Run 4'!C24="","",'Run 4'!C24)</f>
        <v/>
      </c>
      <c r="L129" s="160" t="str">
        <f>IF('Run 4'!C24="","",J129-J$152)</f>
        <v/>
      </c>
      <c r="M129" s="161" t="str">
        <f>IF('Run 4'!C24="","",L129*L129)</f>
        <v/>
      </c>
      <c r="N129" s="162"/>
      <c r="O129" s="153" t="str">
        <f>IF('Run 4'!C24="","",K129-$K$152)</f>
        <v/>
      </c>
      <c r="P129" s="163" t="str">
        <f>IF('Run 4'!C24="","",(K129-$K$152)^2)</f>
        <v/>
      </c>
      <c r="Q129" s="163"/>
      <c r="R129" s="163" t="str">
        <f>IF('Run 4'!C24="","",L129*O129)</f>
        <v/>
      </c>
      <c r="S129" s="163"/>
      <c r="T129" s="163"/>
      <c r="U129" s="163"/>
      <c r="V129" s="163"/>
      <c r="W129" s="163"/>
      <c r="X129" s="163"/>
      <c r="Y129" s="163"/>
    </row>
    <row r="130" spans="1:25" x14ac:dyDescent="0.25">
      <c r="A130" s="164"/>
      <c r="B130" s="165" t="str">
        <f>'Run 4'!A25</f>
        <v>B6</v>
      </c>
      <c r="C130" s="172">
        <f>'Exact copy numbers'!C$5</f>
        <v>0</v>
      </c>
      <c r="D130" s="173">
        <f>'Run 4'!C25</f>
        <v>0</v>
      </c>
      <c r="E130" s="174"/>
      <c r="F130" s="175"/>
      <c r="G130" s="176" t="e">
        <f t="shared" si="1"/>
        <v>#DIV/0!</v>
      </c>
      <c r="H130" s="177"/>
      <c r="I130" s="180"/>
      <c r="J130" s="158" t="str">
        <f>IF('Run 4'!C25="","",LOG(C130))</f>
        <v/>
      </c>
      <c r="K130" s="159" t="str">
        <f>IF('Run 4'!C25="","",'Run 4'!C25)</f>
        <v/>
      </c>
      <c r="L130" s="160" t="str">
        <f>IF('Run 4'!C25="","",J130-J$152)</f>
        <v/>
      </c>
      <c r="M130" s="161" t="str">
        <f>IF('Run 4'!C25="","",L130*L130)</f>
        <v/>
      </c>
      <c r="N130" s="162"/>
      <c r="O130" s="153" t="str">
        <f>IF('Run 4'!C25="","",K130-$K$152)</f>
        <v/>
      </c>
      <c r="P130" s="163" t="str">
        <f>IF('Run 4'!C25="","",(K130-$K$152)^2)</f>
        <v/>
      </c>
      <c r="Q130" s="163"/>
      <c r="R130" s="163" t="str">
        <f>IF('Run 4'!C25="","",L130*O130)</f>
        <v/>
      </c>
      <c r="S130" s="163"/>
      <c r="T130" s="163"/>
      <c r="U130" s="163"/>
      <c r="V130" s="163"/>
      <c r="W130" s="163"/>
      <c r="X130" s="163"/>
      <c r="Y130" s="163"/>
    </row>
    <row r="131" spans="1:25" x14ac:dyDescent="0.25">
      <c r="A131" s="164"/>
      <c r="B131" s="150" t="str">
        <f>'Run 4'!A26</f>
        <v>B7</v>
      </c>
      <c r="C131" s="151">
        <f>'Exact copy numbers'!C$6</f>
        <v>0</v>
      </c>
      <c r="D131" s="182">
        <f>'Run 4'!C26</f>
        <v>0</v>
      </c>
      <c r="E131" s="153">
        <f>STDEVA(D131:D133)</f>
        <v>0</v>
      </c>
      <c r="F131" s="154">
        <f>AVERAGE(D131:D133)</f>
        <v>0</v>
      </c>
      <c r="G131" s="155" t="e">
        <f t="shared" si="1"/>
        <v>#DIV/0!</v>
      </c>
      <c r="H131" s="156" t="e">
        <f>AVERAGE(G131:G133)</f>
        <v>#DIV/0!</v>
      </c>
      <c r="I131" s="180"/>
      <c r="J131" s="158" t="str">
        <f>IF('Run 4'!C26="","",LOG(C131))</f>
        <v/>
      </c>
      <c r="K131" s="159" t="str">
        <f>IF('Run 4'!C26="","",'Run 4'!C26)</f>
        <v/>
      </c>
      <c r="L131" s="160" t="str">
        <f>IF('Run 4'!C26="","",J131-J$152)</f>
        <v/>
      </c>
      <c r="M131" s="161" t="str">
        <f>IF('Run 4'!C26="","",L131*L131)</f>
        <v/>
      </c>
      <c r="N131" s="162"/>
      <c r="O131" s="153" t="str">
        <f>IF('Run 4'!C26="","",K131-$K$152)</f>
        <v/>
      </c>
      <c r="P131" s="163" t="str">
        <f>IF('Run 4'!C26="","",(K131-$K$152)^2)</f>
        <v/>
      </c>
      <c r="Q131" s="163"/>
      <c r="R131" s="163" t="str">
        <f>IF('Run 4'!C26="","",L131*O131)</f>
        <v/>
      </c>
      <c r="S131" s="163"/>
      <c r="T131" s="163"/>
      <c r="U131" s="163"/>
      <c r="V131" s="163"/>
      <c r="W131" s="163"/>
      <c r="X131" s="163"/>
      <c r="Y131" s="163"/>
    </row>
    <row r="132" spans="1:25" x14ac:dyDescent="0.25">
      <c r="A132" s="164"/>
      <c r="B132" s="165" t="str">
        <f>'Run 4'!A27</f>
        <v>B8</v>
      </c>
      <c r="C132" s="166">
        <f>'Exact copy numbers'!C$6</f>
        <v>0</v>
      </c>
      <c r="D132" s="167">
        <f>'Run 4'!C27</f>
        <v>0</v>
      </c>
      <c r="E132" s="159"/>
      <c r="F132" s="168"/>
      <c r="G132" s="169" t="e">
        <f t="shared" si="1"/>
        <v>#DIV/0!</v>
      </c>
      <c r="H132" s="170"/>
      <c r="I132" s="180"/>
      <c r="J132" s="158" t="str">
        <f>IF('Run 4'!C27="","",LOG(C132))</f>
        <v/>
      </c>
      <c r="K132" s="159" t="str">
        <f>IF('Run 4'!C27="","",'Run 4'!C27)</f>
        <v/>
      </c>
      <c r="L132" s="160" t="str">
        <f>IF('Run 4'!C27="","",J132-J$152)</f>
        <v/>
      </c>
      <c r="M132" s="161" t="str">
        <f>IF('Run 4'!C27="","",L132*L132)</f>
        <v/>
      </c>
      <c r="N132" s="162"/>
      <c r="O132" s="153" t="str">
        <f>IF('Run 4'!C27="","",K132-$K$152)</f>
        <v/>
      </c>
      <c r="P132" s="163" t="str">
        <f>IF('Run 4'!C27="","",(K132-$K$152)^2)</f>
        <v/>
      </c>
      <c r="Q132" s="163"/>
      <c r="R132" s="163" t="str">
        <f>IF('Run 4'!C27="","",L132*O132)</f>
        <v/>
      </c>
      <c r="S132" s="163"/>
      <c r="T132" s="163"/>
      <c r="U132" s="163"/>
      <c r="V132" s="163"/>
      <c r="W132" s="163"/>
      <c r="X132" s="163"/>
      <c r="Y132" s="163"/>
    </row>
    <row r="133" spans="1:25" x14ac:dyDescent="0.25">
      <c r="A133" s="178"/>
      <c r="B133" s="165" t="str">
        <f>'Run 4'!A28</f>
        <v>B9</v>
      </c>
      <c r="C133" s="172">
        <f>'Exact copy numbers'!C$6</f>
        <v>0</v>
      </c>
      <c r="D133" s="173">
        <f>'Run 4'!C28</f>
        <v>0</v>
      </c>
      <c r="E133" s="159"/>
      <c r="F133" s="168"/>
      <c r="G133" s="169" t="e">
        <f t="shared" si="1"/>
        <v>#DIV/0!</v>
      </c>
      <c r="H133" s="170"/>
      <c r="I133" s="180"/>
      <c r="J133" s="158" t="str">
        <f>IF('Run 4'!C28="","",LOG(C133))</f>
        <v/>
      </c>
      <c r="K133" s="159" t="str">
        <f>IF('Run 4'!C28="","",'Run 4'!C28)</f>
        <v/>
      </c>
      <c r="L133" s="160" t="str">
        <f>IF('Run 4'!C28="","",J133-J$152)</f>
        <v/>
      </c>
      <c r="M133" s="161" t="str">
        <f>IF('Run 4'!C28="","",L133*L133)</f>
        <v/>
      </c>
      <c r="N133" s="162"/>
      <c r="O133" s="153" t="str">
        <f>IF('Run 4'!C28="","",K133-$K$152)</f>
        <v/>
      </c>
      <c r="P133" s="163" t="str">
        <f>IF('Run 4'!C28="","",(K133-$K$152)^2)</f>
        <v/>
      </c>
      <c r="Q133" s="163"/>
      <c r="R133" s="163" t="str">
        <f>IF('Run 4'!C28="","",L133*O133)</f>
        <v/>
      </c>
      <c r="S133" s="163"/>
      <c r="T133" s="163"/>
      <c r="U133" s="163"/>
      <c r="V133" s="163"/>
      <c r="W133" s="163"/>
      <c r="X133" s="163"/>
      <c r="Y133" s="163"/>
    </row>
    <row r="134" spans="1:25" x14ac:dyDescent="0.25">
      <c r="A134" s="149">
        <v>15</v>
      </c>
      <c r="B134" s="150" t="str">
        <f>'Run 4'!A29</f>
        <v>C1</v>
      </c>
      <c r="C134" s="151">
        <f>'Exact copy numbers'!C$4</f>
        <v>0</v>
      </c>
      <c r="D134" s="182">
        <f>'Run 4'!C29</f>
        <v>0</v>
      </c>
      <c r="E134" s="153">
        <f>STDEVA(D134:D136)</f>
        <v>0</v>
      </c>
      <c r="F134" s="154">
        <f>AVERAGE(D134:D136)</f>
        <v>0</v>
      </c>
      <c r="G134" s="155" t="e">
        <f t="shared" si="1"/>
        <v>#DIV/0!</v>
      </c>
      <c r="H134" s="156" t="e">
        <f>AVERAGE(G134:G136)</f>
        <v>#DIV/0!</v>
      </c>
      <c r="I134" s="180"/>
      <c r="J134" s="158" t="str">
        <f>IF('Run 4'!C29="","",LOG(C134))</f>
        <v/>
      </c>
      <c r="K134" s="159" t="str">
        <f>IF('Run 4'!C29="","",'Run 4'!C29)</f>
        <v/>
      </c>
      <c r="L134" s="160" t="str">
        <f>IF('Run 4'!C29="","",J134-J$152)</f>
        <v/>
      </c>
      <c r="M134" s="161" t="str">
        <f>IF('Run 4'!C29="","",L134*L134)</f>
        <v/>
      </c>
      <c r="N134" s="162"/>
      <c r="O134" s="153" t="str">
        <f>IF('Run 4'!C29="","",K134-$K$152)</f>
        <v/>
      </c>
      <c r="P134" s="163" t="str">
        <f>IF('Run 4'!C29="","",(K134-$K$152)^2)</f>
        <v/>
      </c>
      <c r="Q134" s="163"/>
      <c r="R134" s="163" t="str">
        <f>IF('Run 4'!C29="","",L134*O134)</f>
        <v/>
      </c>
      <c r="S134" s="163"/>
      <c r="T134" s="163"/>
      <c r="U134" s="163"/>
      <c r="V134" s="163"/>
      <c r="W134" s="163"/>
      <c r="X134" s="163"/>
      <c r="Y134" s="163"/>
    </row>
    <row r="135" spans="1:25" x14ac:dyDescent="0.25">
      <c r="A135" s="164"/>
      <c r="B135" s="165" t="str">
        <f>'Run 4'!A30</f>
        <v>C2</v>
      </c>
      <c r="C135" s="166">
        <f>'Exact copy numbers'!C$4</f>
        <v>0</v>
      </c>
      <c r="D135" s="167">
        <f>'Run 4'!C30</f>
        <v>0</v>
      </c>
      <c r="E135" s="159"/>
      <c r="F135" s="168"/>
      <c r="G135" s="169" t="e">
        <f t="shared" si="1"/>
        <v>#DIV/0!</v>
      </c>
      <c r="H135" s="170"/>
      <c r="I135" s="180"/>
      <c r="J135" s="158" t="str">
        <f>IF('Run 4'!C30="","",LOG(C135))</f>
        <v/>
      </c>
      <c r="K135" s="159" t="str">
        <f>IF('Run 4'!C30="","",'Run 4'!C30)</f>
        <v/>
      </c>
      <c r="L135" s="160" t="str">
        <f>IF('Run 4'!C30="","",J135-J$152)</f>
        <v/>
      </c>
      <c r="M135" s="161" t="str">
        <f>IF('Run 4'!C30="","",L135*L135)</f>
        <v/>
      </c>
      <c r="N135" s="162"/>
      <c r="O135" s="153" t="str">
        <f>IF('Run 4'!C30="","",K135-$K$152)</f>
        <v/>
      </c>
      <c r="P135" s="163" t="str">
        <f>IF('Run 4'!C30="","",(K135-$K$152)^2)</f>
        <v/>
      </c>
      <c r="Q135" s="163"/>
      <c r="R135" s="163" t="str">
        <f>IF('Run 4'!C30="","",L135*O135)</f>
        <v/>
      </c>
      <c r="S135" s="163"/>
      <c r="T135" s="163"/>
      <c r="U135" s="163"/>
      <c r="V135" s="163"/>
      <c r="W135" s="163"/>
      <c r="X135" s="163"/>
      <c r="Y135" s="163"/>
    </row>
    <row r="136" spans="1:25" x14ac:dyDescent="0.25">
      <c r="A136" s="164"/>
      <c r="B136" s="165" t="str">
        <f>'Run 4'!A31</f>
        <v>C3</v>
      </c>
      <c r="C136" s="172">
        <f>'Exact copy numbers'!C$4</f>
        <v>0</v>
      </c>
      <c r="D136" s="173">
        <f>'Run 4'!C31</f>
        <v>0</v>
      </c>
      <c r="E136" s="174"/>
      <c r="F136" s="175"/>
      <c r="G136" s="176" t="e">
        <f t="shared" ref="G136:G151" si="2">POWER(10,$K$5*D136+$M$5)</f>
        <v>#DIV/0!</v>
      </c>
      <c r="H136" s="177"/>
      <c r="I136" s="180"/>
      <c r="J136" s="158" t="str">
        <f>IF('Run 4'!C31="","",LOG(C136))</f>
        <v/>
      </c>
      <c r="K136" s="159" t="str">
        <f>IF('Run 4'!C31="","",'Run 4'!C31)</f>
        <v/>
      </c>
      <c r="L136" s="160" t="str">
        <f>IF('Run 4'!C31="","",J136-J$152)</f>
        <v/>
      </c>
      <c r="M136" s="161" t="str">
        <f>IF('Run 4'!C31="","",L136*L136)</f>
        <v/>
      </c>
      <c r="N136" s="162"/>
      <c r="O136" s="153" t="str">
        <f>IF('Run 4'!C31="","",K136-$K$152)</f>
        <v/>
      </c>
      <c r="P136" s="163" t="str">
        <f>IF('Run 4'!C31="","",(K136-$K$152)^2)</f>
        <v/>
      </c>
      <c r="Q136" s="163"/>
      <c r="R136" s="163" t="str">
        <f>IF('Run 4'!C31="","",L136*O136)</f>
        <v/>
      </c>
      <c r="S136" s="163"/>
      <c r="T136" s="163"/>
      <c r="U136" s="163"/>
      <c r="V136" s="163"/>
      <c r="W136" s="163"/>
      <c r="X136" s="163"/>
      <c r="Y136" s="163"/>
    </row>
    <row r="137" spans="1:25" x14ac:dyDescent="0.25">
      <c r="A137" s="164"/>
      <c r="B137" s="150" t="str">
        <f>'Run 4'!A32</f>
        <v>C4</v>
      </c>
      <c r="C137" s="151">
        <f>'Exact copy numbers'!C$5</f>
        <v>0</v>
      </c>
      <c r="D137" s="182">
        <f>'Run 4'!C32</f>
        <v>0</v>
      </c>
      <c r="E137" s="153">
        <f>STDEVA(D137:D139)</f>
        <v>0</v>
      </c>
      <c r="F137" s="154">
        <f>AVERAGE(D137:D139)</f>
        <v>0</v>
      </c>
      <c r="G137" s="155" t="e">
        <f t="shared" si="2"/>
        <v>#DIV/0!</v>
      </c>
      <c r="H137" s="156" t="e">
        <f>AVERAGE(G137:G139)</f>
        <v>#DIV/0!</v>
      </c>
      <c r="I137" s="180"/>
      <c r="J137" s="158" t="str">
        <f>IF('Run 4'!C32="","",LOG(C137))</f>
        <v/>
      </c>
      <c r="K137" s="159" t="str">
        <f>IF('Run 4'!C32="","",'Run 4'!C32)</f>
        <v/>
      </c>
      <c r="L137" s="160" t="str">
        <f>IF('Run 4'!C32="","",J137-J$152)</f>
        <v/>
      </c>
      <c r="M137" s="161" t="str">
        <f>IF('Run 4'!C32="","",L137*L137)</f>
        <v/>
      </c>
      <c r="N137" s="162"/>
      <c r="O137" s="153" t="str">
        <f>IF('Run 4'!C32="","",K137-$K$152)</f>
        <v/>
      </c>
      <c r="P137" s="163" t="str">
        <f>IF('Run 4'!C32="","",(K137-$K$152)^2)</f>
        <v/>
      </c>
      <c r="Q137" s="163"/>
      <c r="R137" s="163" t="str">
        <f>IF('Run 4'!C32="","",L137*O137)</f>
        <v/>
      </c>
      <c r="S137" s="163"/>
      <c r="T137" s="163"/>
      <c r="U137" s="163"/>
      <c r="V137" s="163"/>
      <c r="W137" s="163"/>
      <c r="X137" s="163"/>
      <c r="Y137" s="163"/>
    </row>
    <row r="138" spans="1:25" x14ac:dyDescent="0.25">
      <c r="A138" s="164"/>
      <c r="B138" s="165" t="str">
        <f>'Run 4'!A33</f>
        <v>C5</v>
      </c>
      <c r="C138" s="166">
        <f>'Exact copy numbers'!C$5</f>
        <v>0</v>
      </c>
      <c r="D138" s="167">
        <f>'Run 4'!C33</f>
        <v>0</v>
      </c>
      <c r="E138" s="159"/>
      <c r="F138" s="168"/>
      <c r="G138" s="169" t="e">
        <f t="shared" si="2"/>
        <v>#DIV/0!</v>
      </c>
      <c r="H138" s="170"/>
      <c r="I138" s="180"/>
      <c r="J138" s="158" t="str">
        <f>IF('Run 4'!C33="","",LOG(C138))</f>
        <v/>
      </c>
      <c r="K138" s="159" t="str">
        <f>IF('Run 4'!C33="","",'Run 4'!C33)</f>
        <v/>
      </c>
      <c r="L138" s="160" t="str">
        <f>IF('Run 4'!C33="","",J138-J$152)</f>
        <v/>
      </c>
      <c r="M138" s="161" t="str">
        <f>IF('Run 4'!C33="","",L138*L138)</f>
        <v/>
      </c>
      <c r="N138" s="162"/>
      <c r="O138" s="153" t="str">
        <f>IF('Run 4'!C33="","",K138-$K$152)</f>
        <v/>
      </c>
      <c r="P138" s="163" t="str">
        <f>IF('Run 4'!C33="","",(K138-$K$152)^2)</f>
        <v/>
      </c>
      <c r="Q138" s="163"/>
      <c r="R138" s="163" t="str">
        <f>IF('Run 4'!C33="","",L138*O138)</f>
        <v/>
      </c>
      <c r="S138" s="163"/>
      <c r="T138" s="163"/>
      <c r="U138" s="163"/>
      <c r="V138" s="163"/>
      <c r="W138" s="163"/>
      <c r="X138" s="163"/>
      <c r="Y138" s="163"/>
    </row>
    <row r="139" spans="1:25" x14ac:dyDescent="0.25">
      <c r="A139" s="164"/>
      <c r="B139" s="165" t="str">
        <f>'Run 4'!A34</f>
        <v>C6</v>
      </c>
      <c r="C139" s="172">
        <f>'Exact copy numbers'!C$5</f>
        <v>0</v>
      </c>
      <c r="D139" s="173">
        <f>'Run 4'!C34</f>
        <v>0</v>
      </c>
      <c r="E139" s="174"/>
      <c r="F139" s="175"/>
      <c r="G139" s="176" t="e">
        <f t="shared" si="2"/>
        <v>#DIV/0!</v>
      </c>
      <c r="H139" s="177"/>
      <c r="I139" s="180"/>
      <c r="J139" s="158" t="str">
        <f>IF('Run 4'!C34="","",LOG(C139))</f>
        <v/>
      </c>
      <c r="K139" s="159" t="str">
        <f>IF('Run 4'!C34="","",'Run 4'!C34)</f>
        <v/>
      </c>
      <c r="L139" s="160" t="str">
        <f>IF('Run 4'!C34="","",J139-J$152)</f>
        <v/>
      </c>
      <c r="M139" s="161" t="str">
        <f>IF('Run 4'!C34="","",L139*L139)</f>
        <v/>
      </c>
      <c r="N139" s="162"/>
      <c r="O139" s="153" t="str">
        <f>IF('Run 4'!C34="","",K139-$K$152)</f>
        <v/>
      </c>
      <c r="P139" s="163" t="str">
        <f>IF('Run 4'!C34="","",(K139-$K$152)^2)</f>
        <v/>
      </c>
      <c r="Q139" s="163"/>
      <c r="R139" s="163" t="str">
        <f>IF('Run 4'!C34="","",L139*O139)</f>
        <v/>
      </c>
      <c r="S139" s="163"/>
      <c r="T139" s="163"/>
      <c r="U139" s="163"/>
      <c r="V139" s="163"/>
      <c r="W139" s="163"/>
      <c r="X139" s="163"/>
      <c r="Y139" s="163"/>
    </row>
    <row r="140" spans="1:25" x14ac:dyDescent="0.25">
      <c r="A140" s="164"/>
      <c r="B140" s="150" t="str">
        <f>'Run 4'!A35</f>
        <v>C7</v>
      </c>
      <c r="C140" s="151">
        <f>'Exact copy numbers'!C$6</f>
        <v>0</v>
      </c>
      <c r="D140" s="182">
        <f>'Run 4'!C35</f>
        <v>0</v>
      </c>
      <c r="E140" s="153">
        <f>STDEVA(D140:D142)</f>
        <v>0</v>
      </c>
      <c r="F140" s="154">
        <f>AVERAGE(D140:D142)</f>
        <v>0</v>
      </c>
      <c r="G140" s="155" t="e">
        <f t="shared" si="2"/>
        <v>#DIV/0!</v>
      </c>
      <c r="H140" s="156" t="e">
        <f>AVERAGE(G140:G142)</f>
        <v>#DIV/0!</v>
      </c>
      <c r="I140" s="180"/>
      <c r="J140" s="158" t="str">
        <f>IF('Run 4'!C35="","",LOG(C140))</f>
        <v/>
      </c>
      <c r="K140" s="159" t="str">
        <f>IF('Run 4'!C35="","",'Run 4'!C35)</f>
        <v/>
      </c>
      <c r="L140" s="160" t="str">
        <f>IF('Run 4'!C35="","",J140-J$152)</f>
        <v/>
      </c>
      <c r="M140" s="161" t="str">
        <f>IF('Run 4'!C35="","",L140*L140)</f>
        <v/>
      </c>
      <c r="N140" s="162"/>
      <c r="O140" s="153" t="str">
        <f>IF('Run 4'!C35="","",K140-$K$152)</f>
        <v/>
      </c>
      <c r="P140" s="163" t="str">
        <f>IF('Run 4'!C35="","",(K140-$K$152)^2)</f>
        <v/>
      </c>
      <c r="Q140" s="163"/>
      <c r="R140" s="163" t="str">
        <f>IF('Run 4'!C35="","",L140*O140)</f>
        <v/>
      </c>
      <c r="S140" s="163"/>
      <c r="T140" s="163"/>
      <c r="U140" s="163"/>
      <c r="V140" s="163"/>
      <c r="W140" s="163"/>
      <c r="X140" s="163"/>
      <c r="Y140" s="163"/>
    </row>
    <row r="141" spans="1:25" x14ac:dyDescent="0.25">
      <c r="A141" s="164"/>
      <c r="B141" s="165" t="str">
        <f>'Run 4'!A36</f>
        <v>C8</v>
      </c>
      <c r="C141" s="166">
        <f>'Exact copy numbers'!C$6</f>
        <v>0</v>
      </c>
      <c r="D141" s="167">
        <f>'Run 4'!C36</f>
        <v>0</v>
      </c>
      <c r="E141" s="159"/>
      <c r="F141" s="168"/>
      <c r="G141" s="169" t="e">
        <f t="shared" si="2"/>
        <v>#DIV/0!</v>
      </c>
      <c r="H141" s="170"/>
      <c r="I141" s="180"/>
      <c r="J141" s="158" t="str">
        <f>IF('Run 4'!C36="","",LOG(C141))</f>
        <v/>
      </c>
      <c r="K141" s="159" t="str">
        <f>IF('Run 4'!C36="","",'Run 4'!C36)</f>
        <v/>
      </c>
      <c r="L141" s="160" t="str">
        <f>IF('Run 4'!C36="","",J141-J$152)</f>
        <v/>
      </c>
      <c r="M141" s="161" t="str">
        <f>IF('Run 4'!C36="","",L141*L141)</f>
        <v/>
      </c>
      <c r="N141" s="162"/>
      <c r="O141" s="153" t="str">
        <f>IF('Run 4'!C36="","",K141-$K$152)</f>
        <v/>
      </c>
      <c r="P141" s="163" t="str">
        <f>IF('Run 4'!C36="","",(K141-$K$152)^2)</f>
        <v/>
      </c>
      <c r="Q141" s="163"/>
      <c r="R141" s="163" t="str">
        <f>IF('Run 4'!C36="","",L141*O141)</f>
        <v/>
      </c>
      <c r="S141" s="163"/>
      <c r="T141" s="163"/>
      <c r="U141" s="163"/>
      <c r="V141" s="163"/>
      <c r="W141" s="163"/>
      <c r="X141" s="163"/>
      <c r="Y141" s="163"/>
    </row>
    <row r="142" spans="1:25" x14ac:dyDescent="0.25">
      <c r="A142" s="178"/>
      <c r="B142" s="165" t="str">
        <f>'Run 4'!A37</f>
        <v>C9</v>
      </c>
      <c r="C142" s="172">
        <f>'Exact copy numbers'!C$6</f>
        <v>0</v>
      </c>
      <c r="D142" s="173">
        <f>'Run 4'!C37</f>
        <v>0</v>
      </c>
      <c r="E142" s="159"/>
      <c r="F142" s="168"/>
      <c r="G142" s="169" t="e">
        <f t="shared" si="2"/>
        <v>#DIV/0!</v>
      </c>
      <c r="H142" s="170"/>
      <c r="I142" s="180"/>
      <c r="J142" s="158" t="str">
        <f>IF('Run 4'!C37="","",LOG(C142))</f>
        <v/>
      </c>
      <c r="K142" s="159" t="str">
        <f>IF('Run 4'!C37="","",'Run 4'!C37)</f>
        <v/>
      </c>
      <c r="L142" s="160" t="str">
        <f>IF('Run 4'!C37="","",J142-J$152)</f>
        <v/>
      </c>
      <c r="M142" s="161" t="str">
        <f>IF('Run 4'!C37="","",L142*L142)</f>
        <v/>
      </c>
      <c r="N142" s="162"/>
      <c r="O142" s="153" t="str">
        <f>IF('Run 4'!C37="","",K142-$K$152)</f>
        <v/>
      </c>
      <c r="P142" s="163" t="str">
        <f>IF('Run 4'!C37="","",(K142-$K$152)^2)</f>
        <v/>
      </c>
      <c r="Q142" s="163"/>
      <c r="R142" s="163" t="str">
        <f>IF('Run 4'!C37="","",L142*O142)</f>
        <v/>
      </c>
      <c r="S142" s="163"/>
      <c r="T142" s="163"/>
      <c r="U142" s="163"/>
      <c r="V142" s="163"/>
      <c r="W142" s="163"/>
      <c r="X142" s="163"/>
      <c r="Y142" s="163"/>
    </row>
    <row r="143" spans="1:25" x14ac:dyDescent="0.25">
      <c r="A143" s="149">
        <v>16</v>
      </c>
      <c r="B143" s="150" t="str">
        <f>'Run 4'!A38</f>
        <v>D1</v>
      </c>
      <c r="C143" s="151">
        <f>'Exact copy numbers'!C$4</f>
        <v>0</v>
      </c>
      <c r="D143" s="182">
        <f>'Run 4'!C38</f>
        <v>0</v>
      </c>
      <c r="E143" s="153">
        <f>STDEVA(D143:D145)</f>
        <v>0</v>
      </c>
      <c r="F143" s="154">
        <f>AVERAGE(D143:D145)</f>
        <v>0</v>
      </c>
      <c r="G143" s="155" t="e">
        <f t="shared" si="2"/>
        <v>#DIV/0!</v>
      </c>
      <c r="H143" s="156" t="e">
        <f>AVERAGE(G143:G145)</f>
        <v>#DIV/0!</v>
      </c>
      <c r="I143" s="180"/>
      <c r="J143" s="158" t="str">
        <f>IF('Run 4'!C38="","",LOG(C143))</f>
        <v/>
      </c>
      <c r="K143" s="159" t="str">
        <f>IF('Run 4'!C38="","",'Run 4'!C38)</f>
        <v/>
      </c>
      <c r="L143" s="160" t="str">
        <f>IF('Run 4'!C38="","",J143-J$152)</f>
        <v/>
      </c>
      <c r="M143" s="161" t="str">
        <f>IF('Run 4'!C38="","",L143*L143)</f>
        <v/>
      </c>
      <c r="N143" s="162"/>
      <c r="O143" s="153" t="str">
        <f>IF('Run 4'!C38="","",K143-$K$152)</f>
        <v/>
      </c>
      <c r="P143" s="163" t="str">
        <f>IF('Run 4'!C38="","",(K143-$K$152)^2)</f>
        <v/>
      </c>
      <c r="Q143" s="163"/>
      <c r="R143" s="163" t="str">
        <f>IF('Run 4'!C38="","",L143*O143)</f>
        <v/>
      </c>
      <c r="S143" s="163"/>
      <c r="T143" s="163"/>
      <c r="U143" s="163"/>
      <c r="V143" s="163"/>
      <c r="W143" s="163"/>
      <c r="X143" s="163"/>
      <c r="Y143" s="163"/>
    </row>
    <row r="144" spans="1:25" x14ac:dyDescent="0.25">
      <c r="A144" s="164"/>
      <c r="B144" s="165" t="str">
        <f>'Run 4'!A39</f>
        <v>D2</v>
      </c>
      <c r="C144" s="166">
        <f>'Exact copy numbers'!C$4</f>
        <v>0</v>
      </c>
      <c r="D144" s="167">
        <f>'Run 4'!C39</f>
        <v>0</v>
      </c>
      <c r="E144" s="159"/>
      <c r="F144" s="168"/>
      <c r="G144" s="169" t="e">
        <f t="shared" si="2"/>
        <v>#DIV/0!</v>
      </c>
      <c r="H144" s="170"/>
      <c r="I144" s="180"/>
      <c r="J144" s="158" t="str">
        <f>IF('Run 4'!C39="","",LOG(C144))</f>
        <v/>
      </c>
      <c r="K144" s="159" t="str">
        <f>IF('Run 4'!C39="","",'Run 4'!C39)</f>
        <v/>
      </c>
      <c r="L144" s="160" t="str">
        <f>IF('Run 4'!C39="","",J144-J$152)</f>
        <v/>
      </c>
      <c r="M144" s="161" t="str">
        <f>IF('Run 4'!C39="","",L144*L144)</f>
        <v/>
      </c>
      <c r="N144" s="162"/>
      <c r="O144" s="153" t="str">
        <f>IF('Run 4'!C39="","",K144-$K$152)</f>
        <v/>
      </c>
      <c r="P144" s="163" t="str">
        <f>IF('Run 4'!C39="","",(K144-$K$152)^2)</f>
        <v/>
      </c>
      <c r="Q144" s="163"/>
      <c r="R144" s="163" t="str">
        <f>IF('Run 4'!C39="","",L144*O144)</f>
        <v/>
      </c>
      <c r="S144" s="163"/>
      <c r="T144" s="163"/>
      <c r="U144" s="163"/>
      <c r="V144" s="163"/>
      <c r="W144" s="163"/>
      <c r="X144" s="163"/>
      <c r="Y144" s="163"/>
    </row>
    <row r="145" spans="1:25" x14ac:dyDescent="0.25">
      <c r="A145" s="164"/>
      <c r="B145" s="165" t="str">
        <f>'Run 4'!A40</f>
        <v>D3</v>
      </c>
      <c r="C145" s="172">
        <f>'Exact copy numbers'!C$4</f>
        <v>0</v>
      </c>
      <c r="D145" s="173">
        <f>'Run 4'!C40</f>
        <v>0</v>
      </c>
      <c r="E145" s="174"/>
      <c r="F145" s="175"/>
      <c r="G145" s="176" t="e">
        <f t="shared" si="2"/>
        <v>#DIV/0!</v>
      </c>
      <c r="H145" s="177"/>
      <c r="I145" s="180"/>
      <c r="J145" s="158" t="str">
        <f>IF('Run 4'!C40="","",LOG(C145))</f>
        <v/>
      </c>
      <c r="K145" s="159" t="str">
        <f>IF('Run 4'!C40="","",'Run 4'!C40)</f>
        <v/>
      </c>
      <c r="L145" s="160" t="str">
        <f>IF('Run 4'!C40="","",J145-J$152)</f>
        <v/>
      </c>
      <c r="M145" s="161" t="str">
        <f>IF('Run 4'!C40="","",L145*L145)</f>
        <v/>
      </c>
      <c r="N145" s="162"/>
      <c r="O145" s="153" t="str">
        <f>IF('Run 4'!C40="","",K145-$K$152)</f>
        <v/>
      </c>
      <c r="P145" s="163" t="str">
        <f>IF('Run 4'!C40="","",(K145-$K$152)^2)</f>
        <v/>
      </c>
      <c r="Q145" s="163"/>
      <c r="R145" s="163" t="str">
        <f>IF('Run 4'!C40="","",L145*O145)</f>
        <v/>
      </c>
      <c r="S145" s="163"/>
      <c r="T145" s="163"/>
      <c r="U145" s="163"/>
      <c r="V145" s="163"/>
      <c r="W145" s="163"/>
      <c r="X145" s="163"/>
      <c r="Y145" s="163"/>
    </row>
    <row r="146" spans="1:25" x14ac:dyDescent="0.25">
      <c r="A146" s="164"/>
      <c r="B146" s="150" t="str">
        <f>'Run 4'!A41</f>
        <v>D4</v>
      </c>
      <c r="C146" s="151">
        <f>'Exact copy numbers'!C$5</f>
        <v>0</v>
      </c>
      <c r="D146" s="182">
        <f>'Run 4'!C41</f>
        <v>0</v>
      </c>
      <c r="E146" s="153">
        <f>STDEVA(D146:D148)</f>
        <v>0</v>
      </c>
      <c r="F146" s="154">
        <f>AVERAGE(D146:D148)</f>
        <v>0</v>
      </c>
      <c r="G146" s="155" t="e">
        <f t="shared" si="2"/>
        <v>#DIV/0!</v>
      </c>
      <c r="H146" s="156" t="e">
        <f>AVERAGE(G146:G148)</f>
        <v>#DIV/0!</v>
      </c>
      <c r="I146" s="180"/>
      <c r="J146" s="158" t="str">
        <f>IF('Run 4'!C41="","",LOG(C146))</f>
        <v/>
      </c>
      <c r="K146" s="159" t="str">
        <f>IF('Run 4'!C41="","",'Run 4'!C41)</f>
        <v/>
      </c>
      <c r="L146" s="160" t="str">
        <f>IF('Run 4'!C41="","",J146-J$152)</f>
        <v/>
      </c>
      <c r="M146" s="161" t="str">
        <f>IF('Run 4'!C41="","",L146*L146)</f>
        <v/>
      </c>
      <c r="N146" s="162"/>
      <c r="O146" s="153" t="str">
        <f>IF('Run 4'!C41="","",K146-$K$152)</f>
        <v/>
      </c>
      <c r="P146" s="163" t="str">
        <f>IF('Run 4'!C41="","",(K146-$K$152)^2)</f>
        <v/>
      </c>
      <c r="Q146" s="163"/>
      <c r="R146" s="163" t="str">
        <f>IF('Run 4'!C41="","",L146*O146)</f>
        <v/>
      </c>
      <c r="S146" s="163"/>
      <c r="T146" s="163"/>
      <c r="U146" s="163"/>
      <c r="V146" s="163"/>
      <c r="W146" s="163"/>
      <c r="X146" s="163"/>
      <c r="Y146" s="163"/>
    </row>
    <row r="147" spans="1:25" x14ac:dyDescent="0.25">
      <c r="A147" s="164"/>
      <c r="B147" s="165" t="str">
        <f>'Run 4'!A42</f>
        <v>D5</v>
      </c>
      <c r="C147" s="166">
        <f>'Exact copy numbers'!C$5</f>
        <v>0</v>
      </c>
      <c r="D147" s="167">
        <f>'Run 4'!C42</f>
        <v>0</v>
      </c>
      <c r="E147" s="159"/>
      <c r="F147" s="168"/>
      <c r="G147" s="169" t="e">
        <f t="shared" si="2"/>
        <v>#DIV/0!</v>
      </c>
      <c r="H147" s="170"/>
      <c r="I147" s="180"/>
      <c r="J147" s="158" t="str">
        <f>IF('Run 4'!C42="","",LOG(C147))</f>
        <v/>
      </c>
      <c r="K147" s="159" t="str">
        <f>IF('Run 4'!C42="","",'Run 4'!C42)</f>
        <v/>
      </c>
      <c r="L147" s="160" t="str">
        <f>IF('Run 4'!C42="","",J147-J$152)</f>
        <v/>
      </c>
      <c r="M147" s="161" t="str">
        <f>IF('Run 4'!C42="","",L147*L147)</f>
        <v/>
      </c>
      <c r="N147" s="162"/>
      <c r="O147" s="153" t="str">
        <f>IF('Run 4'!C42="","",K147-$K$152)</f>
        <v/>
      </c>
      <c r="P147" s="163" t="str">
        <f>IF('Run 4'!C42="","",(K147-$K$152)^2)</f>
        <v/>
      </c>
      <c r="Q147" s="163"/>
      <c r="R147" s="163" t="str">
        <f>IF('Run 4'!C42="","",L147*O147)</f>
        <v/>
      </c>
      <c r="S147" s="163"/>
      <c r="T147" s="163"/>
      <c r="U147" s="163"/>
      <c r="V147" s="163"/>
      <c r="W147" s="163"/>
      <c r="X147" s="163"/>
      <c r="Y147" s="163"/>
    </row>
    <row r="148" spans="1:25" x14ac:dyDescent="0.25">
      <c r="A148" s="164"/>
      <c r="B148" s="165" t="str">
        <f>'Run 4'!A43</f>
        <v>D6</v>
      </c>
      <c r="C148" s="172">
        <f>'Exact copy numbers'!C$5</f>
        <v>0</v>
      </c>
      <c r="D148" s="173">
        <f>'Run 4'!C43</f>
        <v>0</v>
      </c>
      <c r="E148" s="174"/>
      <c r="F148" s="175"/>
      <c r="G148" s="176" t="e">
        <f t="shared" si="2"/>
        <v>#DIV/0!</v>
      </c>
      <c r="H148" s="177"/>
      <c r="I148" s="180"/>
      <c r="J148" s="158" t="str">
        <f>IF('Run 4'!C43="","",LOG(C148))</f>
        <v/>
      </c>
      <c r="K148" s="159" t="str">
        <f>IF('Run 4'!C43="","",'Run 4'!C43)</f>
        <v/>
      </c>
      <c r="L148" s="160" t="str">
        <f>IF('Run 4'!C43="","",J148-J$152)</f>
        <v/>
      </c>
      <c r="M148" s="161" t="str">
        <f>IF('Run 4'!C43="","",L148*L148)</f>
        <v/>
      </c>
      <c r="N148" s="162"/>
      <c r="O148" s="153" t="str">
        <f>IF('Run 4'!C43="","",K148-$K$152)</f>
        <v/>
      </c>
      <c r="P148" s="163" t="str">
        <f>IF('Run 4'!C43="","",(K148-$K$152)^2)</f>
        <v/>
      </c>
      <c r="Q148" s="163"/>
      <c r="R148" s="163" t="str">
        <f>IF('Run 4'!C43="","",L148*O148)</f>
        <v/>
      </c>
      <c r="S148" s="163"/>
      <c r="T148" s="163"/>
      <c r="U148" s="163"/>
      <c r="V148" s="163"/>
      <c r="W148" s="163"/>
      <c r="X148" s="163"/>
      <c r="Y148" s="163"/>
    </row>
    <row r="149" spans="1:25" x14ac:dyDescent="0.25">
      <c r="A149" s="164"/>
      <c r="B149" s="150" t="str">
        <f>'Run 4'!A44</f>
        <v>D7</v>
      </c>
      <c r="C149" s="151">
        <f>'Exact copy numbers'!C$6</f>
        <v>0</v>
      </c>
      <c r="D149" s="182">
        <f>'Run 4'!C44</f>
        <v>0</v>
      </c>
      <c r="E149" s="153">
        <f>STDEVA(D149:D151)</f>
        <v>0</v>
      </c>
      <c r="F149" s="154">
        <f>AVERAGE(D149:D151)</f>
        <v>0</v>
      </c>
      <c r="G149" s="155" t="e">
        <f t="shared" si="2"/>
        <v>#DIV/0!</v>
      </c>
      <c r="H149" s="156" t="e">
        <f>AVERAGE(G149:G151)</f>
        <v>#DIV/0!</v>
      </c>
      <c r="I149" s="180"/>
      <c r="J149" s="158" t="str">
        <f>IF('Run 4'!C44="","",LOG(C149))</f>
        <v/>
      </c>
      <c r="K149" s="159" t="str">
        <f>IF('Run 4'!C44="","",'Run 4'!C44)</f>
        <v/>
      </c>
      <c r="L149" s="160" t="str">
        <f>IF('Run 4'!C44="","",J149-J$152)</f>
        <v/>
      </c>
      <c r="M149" s="161" t="str">
        <f>IF('Run 4'!C44="","",L149*L149)</f>
        <v/>
      </c>
      <c r="N149" s="162"/>
      <c r="O149" s="153" t="str">
        <f>IF('Run 4'!C44="","",K149-$K$152)</f>
        <v/>
      </c>
      <c r="P149" s="163" t="str">
        <f>IF('Run 4'!C44="","",(K149-$K$152)^2)</f>
        <v/>
      </c>
      <c r="Q149" s="163"/>
      <c r="R149" s="163" t="str">
        <f>IF('Run 4'!C44="","",L149*O149)</f>
        <v/>
      </c>
      <c r="S149" s="163"/>
      <c r="T149" s="163"/>
      <c r="U149" s="163"/>
      <c r="V149" s="163"/>
      <c r="W149" s="163"/>
      <c r="X149" s="163"/>
      <c r="Y149" s="163"/>
    </row>
    <row r="150" spans="1:25" x14ac:dyDescent="0.25">
      <c r="A150" s="164"/>
      <c r="B150" s="165" t="str">
        <f>'Run 4'!A45</f>
        <v>D8</v>
      </c>
      <c r="C150" s="166">
        <f>'Exact copy numbers'!C$6</f>
        <v>0</v>
      </c>
      <c r="D150" s="167">
        <f>'Run 4'!C45</f>
        <v>0</v>
      </c>
      <c r="E150" s="159"/>
      <c r="F150" s="168"/>
      <c r="G150" s="169" t="e">
        <f t="shared" si="2"/>
        <v>#DIV/0!</v>
      </c>
      <c r="H150" s="170"/>
      <c r="I150" s="180"/>
      <c r="J150" s="158" t="str">
        <f>IF('Run 4'!C45="","",LOG(C150))</f>
        <v/>
      </c>
      <c r="K150" s="159" t="str">
        <f>IF('Run 4'!C45="","",'Run 4'!C45)</f>
        <v/>
      </c>
      <c r="L150" s="160" t="str">
        <f>IF('Run 4'!C45="","",J150-J$152)</f>
        <v/>
      </c>
      <c r="M150" s="161" t="str">
        <f>IF('Run 4'!C45="","",L150*L150)</f>
        <v/>
      </c>
      <c r="N150" s="162"/>
      <c r="O150" s="153" t="str">
        <f>IF('Run 4'!C45="","",K150-$K$152)</f>
        <v/>
      </c>
      <c r="P150" s="163" t="str">
        <f>IF('Run 4'!C45="","",(K150-$K$152)^2)</f>
        <v/>
      </c>
      <c r="Q150" s="163"/>
      <c r="R150" s="163" t="str">
        <f>IF('Run 4'!C45="","",L150*O150)</f>
        <v/>
      </c>
      <c r="S150" s="163"/>
      <c r="T150" s="163"/>
      <c r="U150" s="163"/>
      <c r="V150" s="163"/>
      <c r="W150" s="163"/>
      <c r="X150" s="163"/>
      <c r="Y150" s="163"/>
    </row>
    <row r="151" spans="1:25" x14ac:dyDescent="0.25">
      <c r="A151" s="178"/>
      <c r="B151" s="171" t="str">
        <f>'Run 4'!A46</f>
        <v>D9</v>
      </c>
      <c r="C151" s="172">
        <f>'Exact copy numbers'!C$6</f>
        <v>0</v>
      </c>
      <c r="D151" s="173">
        <f>'Run 4'!C46</f>
        <v>0</v>
      </c>
      <c r="E151" s="174"/>
      <c r="F151" s="175"/>
      <c r="G151" s="176" t="e">
        <f t="shared" si="2"/>
        <v>#DIV/0!</v>
      </c>
      <c r="H151" s="177"/>
      <c r="I151" s="180"/>
      <c r="J151" s="158" t="str">
        <f>IF('Run 4'!C46="","",LOG(C151))</f>
        <v/>
      </c>
      <c r="K151" s="159" t="str">
        <f>IF('Run 4'!C46="","",'Run 4'!C46)</f>
        <v/>
      </c>
      <c r="L151" s="160" t="str">
        <f>IF('Run 4'!C46="","",J151-J$152)</f>
        <v/>
      </c>
      <c r="M151" s="161" t="str">
        <f>IF('Run 4'!C46="","",L151*L151)</f>
        <v/>
      </c>
      <c r="N151" s="162"/>
      <c r="O151" s="153" t="str">
        <f>IF('Run 4'!C46="","",K151-$K$152)</f>
        <v/>
      </c>
      <c r="P151" s="163" t="str">
        <f>IF('Run 4'!C46="","",(K151-$K$152)^2)</f>
        <v/>
      </c>
      <c r="Q151" s="163"/>
      <c r="R151" s="163" t="str">
        <f>IF('Run 4'!C46="","",L151*O151)</f>
        <v/>
      </c>
      <c r="S151" s="163"/>
      <c r="T151" s="163"/>
      <c r="U151" s="163"/>
      <c r="V151" s="163"/>
      <c r="W151" s="163"/>
      <c r="X151" s="163"/>
      <c r="Y151" s="163"/>
    </row>
    <row r="152" spans="1:25" x14ac:dyDescent="0.25">
      <c r="A152" s="179"/>
      <c r="B152" s="241"/>
      <c r="C152" s="242"/>
      <c r="D152" s="243"/>
      <c r="E152" s="168"/>
      <c r="F152" s="168"/>
      <c r="G152" s="157"/>
      <c r="H152" s="157"/>
      <c r="I152" s="180"/>
      <c r="J152" s="102" t="e">
        <f>AVERAGE(J8:J151)</f>
        <v>#DIV/0!</v>
      </c>
      <c r="K152" s="102" t="e">
        <f>AVERAGE(K8:K151)</f>
        <v>#DIV/0!</v>
      </c>
      <c r="L152" s="103"/>
      <c r="M152" s="103"/>
      <c r="N152" s="104">
        <f>SUM(M8:M151)</f>
        <v>0</v>
      </c>
      <c r="O152" s="105"/>
      <c r="P152" s="106"/>
      <c r="Q152" s="107">
        <f>SUM(P8:P151)</f>
        <v>0</v>
      </c>
      <c r="R152" s="108"/>
      <c r="S152" s="107">
        <f>SUM(R8:R151)</f>
        <v>0</v>
      </c>
      <c r="T152" s="107">
        <f>S152^2</f>
        <v>0</v>
      </c>
      <c r="U152" s="107" t="e">
        <f>T152/Q152</f>
        <v>#DIV/0!</v>
      </c>
      <c r="V152" s="109" t="e">
        <f>N152-U152</f>
        <v>#DIV/0!</v>
      </c>
      <c r="W152" s="107" t="e">
        <f>V152/(AB103-2)</f>
        <v>#DIV/0!</v>
      </c>
      <c r="X152" s="107" t="e">
        <f>((AB103+1)/(AB103))+(((AB97-AB105)^2)/Q152)</f>
        <v>#DIV/0!</v>
      </c>
      <c r="Y152" s="110" t="e">
        <f>SQRT(W152*X152)</f>
        <v>#DIV/0!</v>
      </c>
    </row>
    <row r="153" spans="1:25" ht="39.6" x14ac:dyDescent="0.25">
      <c r="A153" s="179"/>
      <c r="B153" s="241"/>
      <c r="C153" s="242"/>
      <c r="D153" s="243"/>
      <c r="E153" s="168"/>
      <c r="F153" s="168"/>
      <c r="G153" s="157"/>
      <c r="H153" s="157"/>
      <c r="I153" s="180"/>
      <c r="J153" s="111" t="s">
        <v>191</v>
      </c>
      <c r="K153" s="112" t="s">
        <v>157</v>
      </c>
      <c r="L153" s="113" t="s">
        <v>192</v>
      </c>
      <c r="M153" s="113" t="s">
        <v>193</v>
      </c>
      <c r="N153" s="111" t="s">
        <v>194</v>
      </c>
      <c r="O153" s="114" t="s">
        <v>195</v>
      </c>
      <c r="P153" s="113" t="s">
        <v>196</v>
      </c>
      <c r="Q153" s="111" t="s">
        <v>197</v>
      </c>
      <c r="R153" s="111" t="s">
        <v>198</v>
      </c>
      <c r="S153" s="111" t="s">
        <v>199</v>
      </c>
      <c r="T153" s="111" t="s">
        <v>200</v>
      </c>
      <c r="U153" s="111" t="s">
        <v>201</v>
      </c>
      <c r="V153" s="111" t="s">
        <v>202</v>
      </c>
      <c r="W153" s="115" t="s">
        <v>203</v>
      </c>
      <c r="X153" s="116" t="s">
        <v>204</v>
      </c>
      <c r="Y153" s="117" t="s">
        <v>205</v>
      </c>
    </row>
    <row r="154" spans="1:25" x14ac:dyDescent="0.25">
      <c r="A154" s="179"/>
      <c r="B154" s="241"/>
      <c r="C154" s="242"/>
      <c r="D154" s="243"/>
      <c r="E154" s="168"/>
      <c r="F154" s="168"/>
      <c r="G154" s="157"/>
      <c r="H154" s="157"/>
      <c r="I154" s="18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 t="s">
        <v>206</v>
      </c>
      <c r="X154" s="3"/>
      <c r="Y154" s="3"/>
    </row>
    <row r="155" spans="1:25" x14ac:dyDescent="0.25">
      <c r="A155" s="342"/>
      <c r="B155" s="241"/>
      <c r="C155" s="242"/>
      <c r="D155" s="243"/>
      <c r="E155" s="168"/>
      <c r="F155" s="168"/>
      <c r="G155" s="157"/>
      <c r="H155" s="157"/>
      <c r="I155" s="180"/>
    </row>
    <row r="156" spans="1:25" x14ac:dyDescent="0.25">
      <c r="A156" s="342"/>
      <c r="B156" s="241"/>
      <c r="C156" s="242"/>
      <c r="D156" s="243"/>
      <c r="E156" s="168"/>
      <c r="F156" s="168"/>
      <c r="G156" s="157"/>
      <c r="H156" s="157"/>
      <c r="I156" s="180"/>
    </row>
    <row r="157" spans="1:25" x14ac:dyDescent="0.25">
      <c r="A157" s="342"/>
      <c r="B157" s="241"/>
      <c r="C157" s="242"/>
      <c r="D157" s="243"/>
      <c r="E157" s="168"/>
      <c r="F157" s="168"/>
      <c r="G157" s="157"/>
      <c r="H157" s="157"/>
      <c r="I157" s="180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5" x14ac:dyDescent="0.25">
      <c r="A158" s="179"/>
      <c r="B158" s="241"/>
      <c r="C158" s="242"/>
      <c r="D158" s="243"/>
      <c r="E158" s="168"/>
      <c r="F158" s="168"/>
      <c r="G158" s="157"/>
      <c r="H158" s="157"/>
      <c r="I158" s="180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5" x14ac:dyDescent="0.25">
      <c r="A159" s="179"/>
      <c r="B159" s="241"/>
      <c r="C159" s="242"/>
      <c r="D159" s="243"/>
      <c r="E159" s="168"/>
      <c r="F159" s="168"/>
      <c r="G159" s="157"/>
      <c r="H159" s="157"/>
      <c r="I159" s="180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  <row r="160" spans="1:25" x14ac:dyDescent="0.25">
      <c r="A160" s="179"/>
      <c r="B160" s="241"/>
      <c r="C160" s="242"/>
      <c r="D160" s="243"/>
      <c r="E160" s="168"/>
      <c r="F160" s="168"/>
      <c r="G160" s="157"/>
      <c r="H160" s="157"/>
      <c r="I160" s="180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</row>
    <row r="161" spans="1:25" x14ac:dyDescent="0.25">
      <c r="A161" s="179"/>
      <c r="B161" s="241"/>
      <c r="C161" s="242"/>
      <c r="D161" s="243"/>
      <c r="E161" s="168"/>
      <c r="F161" s="168"/>
      <c r="G161" s="157"/>
      <c r="H161" s="157"/>
      <c r="I161" s="180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</row>
    <row r="162" spans="1:25" x14ac:dyDescent="0.25">
      <c r="A162" s="179"/>
      <c r="B162" s="241"/>
      <c r="C162" s="242"/>
      <c r="D162" s="243"/>
      <c r="E162" s="168"/>
      <c r="F162" s="168"/>
      <c r="G162" s="157"/>
      <c r="H162" s="157"/>
      <c r="I162" s="180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</row>
    <row r="163" spans="1:25" x14ac:dyDescent="0.25">
      <c r="A163" s="179"/>
      <c r="B163" s="241"/>
      <c r="C163" s="242"/>
      <c r="D163" s="243"/>
      <c r="E163" s="168"/>
      <c r="F163" s="168"/>
      <c r="G163" s="157"/>
      <c r="H163" s="157"/>
      <c r="I163" s="180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</row>
    <row r="164" spans="1:25" x14ac:dyDescent="0.25">
      <c r="A164" s="179"/>
      <c r="B164" s="241"/>
      <c r="C164" s="242"/>
      <c r="D164" s="243"/>
      <c r="E164" s="168"/>
      <c r="F164" s="168"/>
      <c r="G164" s="157"/>
      <c r="H164" s="157"/>
      <c r="I164" s="180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</row>
    <row r="165" spans="1:25" x14ac:dyDescent="0.25">
      <c r="A165" s="179"/>
      <c r="B165" s="241"/>
      <c r="C165" s="242"/>
      <c r="D165" s="243"/>
      <c r="E165" s="168"/>
      <c r="F165" s="168"/>
      <c r="G165" s="157"/>
      <c r="H165" s="157"/>
      <c r="I165" s="180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</row>
    <row r="166" spans="1:25" x14ac:dyDescent="0.25">
      <c r="A166" s="179"/>
      <c r="B166" s="241"/>
      <c r="C166" s="242"/>
      <c r="D166" s="243"/>
      <c r="E166" s="168"/>
      <c r="F166" s="168"/>
      <c r="G166" s="157"/>
      <c r="H166" s="157"/>
      <c r="I166" s="180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</row>
    <row r="167" spans="1:25" x14ac:dyDescent="0.25">
      <c r="A167" s="179"/>
      <c r="B167" s="241"/>
      <c r="C167" s="242"/>
      <c r="D167" s="243"/>
      <c r="E167" s="168"/>
      <c r="F167" s="168"/>
      <c r="G167" s="157"/>
      <c r="H167" s="157"/>
      <c r="I167" s="180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</row>
    <row r="168" spans="1:25" x14ac:dyDescent="0.25">
      <c r="A168" s="179"/>
      <c r="B168" s="241"/>
      <c r="C168" s="242"/>
      <c r="D168" s="243"/>
      <c r="E168" s="168"/>
      <c r="F168" s="168"/>
      <c r="G168" s="157"/>
      <c r="H168" s="157"/>
      <c r="I168" s="180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</row>
    <row r="169" spans="1:25" x14ac:dyDescent="0.25">
      <c r="A169" s="179"/>
      <c r="B169" s="241"/>
      <c r="C169" s="242"/>
      <c r="D169" s="243"/>
      <c r="E169" s="168"/>
      <c r="F169" s="168"/>
      <c r="G169" s="157"/>
      <c r="H169" s="157"/>
      <c r="I169" s="180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</row>
    <row r="170" spans="1:25" x14ac:dyDescent="0.25">
      <c r="A170" s="179"/>
      <c r="B170" s="241"/>
      <c r="C170" s="242"/>
      <c r="D170" s="243"/>
      <c r="E170" s="168"/>
      <c r="F170" s="168"/>
      <c r="G170" s="157"/>
      <c r="H170" s="157"/>
      <c r="I170" s="180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</row>
    <row r="171" spans="1:25" x14ac:dyDescent="0.25">
      <c r="A171" s="179"/>
      <c r="B171" s="241"/>
      <c r="C171" s="242"/>
      <c r="D171" s="243"/>
      <c r="E171" s="168"/>
      <c r="F171" s="168"/>
      <c r="G171" s="157"/>
      <c r="H171" s="157"/>
      <c r="I171" s="180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</row>
    <row r="172" spans="1:25" x14ac:dyDescent="0.25">
      <c r="A172" s="179"/>
      <c r="B172" s="241"/>
      <c r="C172" s="242"/>
      <c r="D172" s="243"/>
      <c r="E172" s="168"/>
      <c r="F172" s="168"/>
      <c r="G172" s="157"/>
      <c r="H172" s="157"/>
      <c r="I172" s="180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</row>
    <row r="173" spans="1:25" x14ac:dyDescent="0.25">
      <c r="A173" s="179"/>
      <c r="B173" s="241"/>
      <c r="C173" s="242"/>
      <c r="D173" s="243"/>
      <c r="E173" s="168"/>
      <c r="F173" s="168"/>
      <c r="G173" s="157"/>
      <c r="H173" s="157"/>
      <c r="I173" s="180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</row>
    <row r="174" spans="1:25" x14ac:dyDescent="0.25">
      <c r="A174" s="179"/>
      <c r="B174" s="241"/>
      <c r="C174" s="242"/>
      <c r="D174" s="243"/>
      <c r="E174" s="168"/>
      <c r="F174" s="168"/>
      <c r="G174" s="157"/>
      <c r="H174" s="157"/>
      <c r="I174" s="180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</row>
    <row r="175" spans="1:25" x14ac:dyDescent="0.25">
      <c r="A175" s="179"/>
      <c r="B175" s="241"/>
      <c r="C175" s="242"/>
      <c r="D175" s="243"/>
      <c r="E175" s="168"/>
      <c r="F175" s="168"/>
      <c r="G175" s="157"/>
      <c r="H175" s="157"/>
      <c r="I175" s="180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</row>
    <row r="176" spans="1:25" x14ac:dyDescent="0.25">
      <c r="A176" s="179"/>
      <c r="B176" s="241"/>
      <c r="C176" s="242"/>
      <c r="D176" s="243"/>
      <c r="E176" s="168"/>
      <c r="F176" s="168"/>
      <c r="G176" s="157"/>
      <c r="H176" s="157"/>
      <c r="I176" s="180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 x14ac:dyDescent="0.25">
      <c r="A177" s="179"/>
      <c r="B177" s="241"/>
      <c r="C177" s="242"/>
      <c r="D177" s="243"/>
      <c r="E177" s="168"/>
      <c r="F177" s="168"/>
      <c r="G177" s="157"/>
      <c r="H177" s="157"/>
      <c r="I177" s="180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</row>
    <row r="178" spans="1:25" x14ac:dyDescent="0.25">
      <c r="A178" s="179"/>
      <c r="B178" s="241"/>
      <c r="C178" s="242"/>
      <c r="D178" s="243"/>
      <c r="E178" s="168"/>
      <c r="F178" s="168"/>
      <c r="G178" s="157"/>
      <c r="H178" s="157"/>
      <c r="I178" s="180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</row>
    <row r="179" spans="1:25" x14ac:dyDescent="0.25">
      <c r="A179" s="179"/>
      <c r="B179" s="241"/>
      <c r="C179" s="242"/>
      <c r="D179" s="243"/>
      <c r="E179" s="168"/>
      <c r="F179" s="168"/>
      <c r="G179" s="157"/>
      <c r="H179" s="157"/>
      <c r="I179" s="180"/>
    </row>
    <row r="180" spans="1:25" x14ac:dyDescent="0.25">
      <c r="A180" s="179"/>
      <c r="B180" s="241"/>
      <c r="C180" s="242"/>
      <c r="D180" s="243"/>
      <c r="E180" s="168"/>
      <c r="F180" s="168"/>
      <c r="G180" s="157"/>
      <c r="H180" s="157"/>
      <c r="I180" s="180"/>
    </row>
    <row r="181" spans="1:25" x14ac:dyDescent="0.25">
      <c r="A181" s="179"/>
      <c r="B181" s="241"/>
      <c r="C181" s="242"/>
      <c r="D181" s="243"/>
      <c r="E181" s="168"/>
      <c r="F181" s="168"/>
      <c r="G181" s="157"/>
      <c r="H181" s="157"/>
      <c r="I181" s="180"/>
    </row>
    <row r="182" spans="1:25" x14ac:dyDescent="0.25">
      <c r="A182" s="179"/>
      <c r="B182" s="241"/>
      <c r="C182" s="242"/>
      <c r="D182" s="243"/>
      <c r="E182" s="168"/>
      <c r="F182" s="168"/>
      <c r="G182" s="157"/>
      <c r="H182" s="157"/>
      <c r="I182" s="180"/>
    </row>
    <row r="183" spans="1:25" x14ac:dyDescent="0.25">
      <c r="A183" s="179"/>
      <c r="B183" s="241"/>
      <c r="C183" s="242"/>
      <c r="D183" s="243"/>
      <c r="E183" s="168"/>
      <c r="F183" s="168"/>
      <c r="G183" s="157"/>
      <c r="H183" s="157"/>
      <c r="I183" s="180"/>
    </row>
    <row r="184" spans="1:25" x14ac:dyDescent="0.25">
      <c r="A184" s="179"/>
      <c r="B184" s="241"/>
      <c r="C184" s="242"/>
      <c r="D184" s="243"/>
      <c r="E184" s="168"/>
      <c r="F184" s="168"/>
      <c r="G184" s="157"/>
      <c r="H184" s="157"/>
      <c r="I184" s="180"/>
    </row>
    <row r="185" spans="1:25" x14ac:dyDescent="0.25">
      <c r="A185" s="179"/>
      <c r="B185" s="241"/>
      <c r="C185" s="242"/>
      <c r="D185" s="243"/>
      <c r="E185" s="168"/>
      <c r="F185" s="168"/>
      <c r="G185" s="157"/>
      <c r="H185" s="157"/>
      <c r="I185" s="180"/>
    </row>
    <row r="186" spans="1:25" x14ac:dyDescent="0.25">
      <c r="A186" s="179"/>
      <c r="B186" s="241"/>
      <c r="C186" s="242"/>
      <c r="D186" s="243"/>
      <c r="E186" s="168"/>
      <c r="F186" s="168"/>
      <c r="G186" s="157"/>
      <c r="H186" s="157"/>
      <c r="I186" s="180"/>
    </row>
    <row r="187" spans="1:25" x14ac:dyDescent="0.25">
      <c r="A187" s="179"/>
      <c r="B187" s="241"/>
      <c r="C187" s="242"/>
      <c r="D187" s="243"/>
      <c r="E187" s="168"/>
      <c r="F187" s="168"/>
      <c r="G187" s="157"/>
      <c r="H187" s="157"/>
      <c r="I187" s="180"/>
    </row>
    <row r="188" spans="1:25" x14ac:dyDescent="0.25">
      <c r="A188" s="3"/>
      <c r="C188" s="3"/>
      <c r="D188" s="3"/>
      <c r="E188" s="3"/>
      <c r="F188" s="3"/>
      <c r="G188" s="3"/>
      <c r="H188" s="3"/>
    </row>
    <row r="189" spans="1:25" x14ac:dyDescent="0.25">
      <c r="A189" s="3"/>
      <c r="C189" s="3"/>
      <c r="D189" s="3"/>
      <c r="E189" s="3"/>
      <c r="F189" s="3"/>
      <c r="G189" s="3"/>
      <c r="H189" s="3"/>
    </row>
    <row r="190" spans="1:25" x14ac:dyDescent="0.25">
      <c r="A190" s="3"/>
      <c r="C190" s="3"/>
      <c r="D190" s="3"/>
      <c r="E190" s="3"/>
      <c r="F190" s="3"/>
      <c r="G190" s="3"/>
      <c r="H190" s="3"/>
    </row>
    <row r="191" spans="1:25" x14ac:dyDescent="0.25">
      <c r="A191" s="3"/>
      <c r="C191" s="3"/>
      <c r="D191" s="3"/>
      <c r="E191" s="3"/>
      <c r="F191" s="3"/>
      <c r="G191" s="3"/>
      <c r="H191" s="3"/>
    </row>
    <row r="192" spans="1:25" x14ac:dyDescent="0.25">
      <c r="A192" s="3"/>
      <c r="C192" s="3"/>
      <c r="D192" s="3"/>
      <c r="E192" s="3"/>
      <c r="F192" s="3"/>
      <c r="G192" s="3"/>
      <c r="H192" s="3"/>
    </row>
    <row r="193" spans="1:8" x14ac:dyDescent="0.25">
      <c r="A193" s="3"/>
      <c r="C193" s="3"/>
      <c r="D193" s="3"/>
      <c r="E193" s="3"/>
      <c r="F193" s="3"/>
      <c r="G193" s="3"/>
      <c r="H193" s="3"/>
    </row>
    <row r="194" spans="1:8" x14ac:dyDescent="0.25">
      <c r="A194" s="3"/>
      <c r="C194" s="3"/>
      <c r="D194" s="3"/>
      <c r="E194" s="3"/>
      <c r="F194" s="3"/>
      <c r="G194" s="3"/>
      <c r="H194" s="3"/>
    </row>
    <row r="195" spans="1:8" x14ac:dyDescent="0.25">
      <c r="A195" s="3"/>
      <c r="C195" s="3"/>
      <c r="D195" s="3"/>
      <c r="E195" s="3"/>
      <c r="F195" s="3"/>
      <c r="G195" s="3"/>
      <c r="H195" s="3"/>
    </row>
    <row r="196" spans="1:8" x14ac:dyDescent="0.25">
      <c r="A196" s="3"/>
      <c r="C196" s="3"/>
      <c r="D196" s="3"/>
      <c r="E196" s="3"/>
      <c r="F196" s="3"/>
      <c r="G196" s="3"/>
      <c r="H196" s="3"/>
    </row>
    <row r="197" spans="1:8" x14ac:dyDescent="0.25">
      <c r="A197" s="3"/>
      <c r="C197" s="3"/>
      <c r="D197" s="3"/>
      <c r="E197" s="3"/>
      <c r="F197" s="3"/>
      <c r="G197" s="3"/>
      <c r="H197" s="3"/>
    </row>
    <row r="198" spans="1:8" x14ac:dyDescent="0.25">
      <c r="A198" s="3"/>
      <c r="C198" s="3"/>
      <c r="D198" s="3"/>
      <c r="E198" s="3"/>
      <c r="F198" s="3"/>
      <c r="G198" s="3"/>
      <c r="H198" s="3"/>
    </row>
    <row r="199" spans="1:8" x14ac:dyDescent="0.25">
      <c r="A199" s="3"/>
      <c r="C199" s="3"/>
      <c r="D199" s="3"/>
      <c r="E199" s="3"/>
      <c r="F199" s="3"/>
      <c r="G199" s="3"/>
      <c r="H199" s="3"/>
    </row>
    <row r="200" spans="1:8" x14ac:dyDescent="0.25">
      <c r="A200" s="3"/>
      <c r="C200" s="3"/>
      <c r="D200" s="3"/>
      <c r="E200" s="3"/>
      <c r="F200" s="3"/>
      <c r="G200" s="3"/>
      <c r="H200" s="3"/>
    </row>
    <row r="201" spans="1:8" x14ac:dyDescent="0.25">
      <c r="A201" s="3"/>
      <c r="C201" s="3"/>
      <c r="D201" s="3"/>
      <c r="E201" s="3"/>
      <c r="F201" s="3"/>
      <c r="G201" s="3"/>
      <c r="H201" s="3"/>
    </row>
    <row r="202" spans="1:8" x14ac:dyDescent="0.25">
      <c r="A202" s="3"/>
      <c r="C202" s="3"/>
      <c r="D202" s="3"/>
      <c r="E202" s="3"/>
      <c r="F202" s="3"/>
      <c r="G202" s="3"/>
      <c r="H202" s="3"/>
    </row>
    <row r="203" spans="1:8" x14ac:dyDescent="0.25">
      <c r="A203" s="3"/>
      <c r="C203" s="3"/>
      <c r="D203" s="3"/>
      <c r="E203" s="3"/>
      <c r="F203" s="3"/>
      <c r="G203" s="3"/>
      <c r="H203" s="3"/>
    </row>
    <row r="204" spans="1:8" x14ac:dyDescent="0.25">
      <c r="A204" s="3"/>
      <c r="C204" s="3"/>
      <c r="D204" s="3"/>
      <c r="E204" s="3"/>
      <c r="F204" s="3"/>
      <c r="G204" s="3"/>
      <c r="H204" s="3"/>
    </row>
    <row r="205" spans="1:8" x14ac:dyDescent="0.25">
      <c r="A205" s="3"/>
      <c r="C205" s="3"/>
      <c r="D205" s="3"/>
      <c r="E205" s="3"/>
      <c r="F205" s="3"/>
      <c r="G205" s="3"/>
      <c r="H205" s="3"/>
    </row>
    <row r="206" spans="1:8" x14ac:dyDescent="0.25">
      <c r="A206" s="3"/>
      <c r="C206" s="3"/>
      <c r="D206" s="3"/>
      <c r="E206" s="3"/>
      <c r="F206" s="3"/>
      <c r="G206" s="3"/>
      <c r="H206" s="3"/>
    </row>
    <row r="207" spans="1:8" x14ac:dyDescent="0.25">
      <c r="A207" s="3"/>
      <c r="C207" s="3"/>
      <c r="D207" s="3"/>
      <c r="E207" s="3"/>
      <c r="F207" s="3"/>
      <c r="G207" s="3"/>
      <c r="H207" s="3"/>
    </row>
    <row r="208" spans="1:8" x14ac:dyDescent="0.25">
      <c r="A208" s="3"/>
      <c r="C208" s="3"/>
      <c r="D208" s="3"/>
      <c r="E208" s="3"/>
      <c r="F208" s="3"/>
      <c r="G208" s="3"/>
      <c r="H208" s="3"/>
    </row>
    <row r="209" spans="1:8" x14ac:dyDescent="0.25">
      <c r="A209" s="3"/>
      <c r="C209" s="3"/>
      <c r="D209" s="3"/>
      <c r="E209" s="3"/>
      <c r="F209" s="3"/>
      <c r="G209" s="3"/>
      <c r="H209" s="3"/>
    </row>
    <row r="210" spans="1:8" x14ac:dyDescent="0.25">
      <c r="A210" s="3"/>
      <c r="C210" s="3"/>
      <c r="D210" s="3"/>
      <c r="E210" s="3"/>
      <c r="F210" s="3"/>
      <c r="G210" s="3"/>
      <c r="H210" s="3"/>
    </row>
    <row r="211" spans="1:8" x14ac:dyDescent="0.25">
      <c r="A211" s="3"/>
      <c r="C211" s="3"/>
      <c r="D211" s="3"/>
      <c r="E211" s="3"/>
      <c r="F211" s="3"/>
      <c r="G211" s="3"/>
      <c r="H211" s="3"/>
    </row>
    <row r="212" spans="1:8" x14ac:dyDescent="0.25">
      <c r="A212" s="3"/>
      <c r="C212" s="3"/>
      <c r="D212" s="3"/>
      <c r="E212" s="3"/>
      <c r="F212" s="3"/>
      <c r="G212" s="3"/>
      <c r="H212" s="3"/>
    </row>
    <row r="213" spans="1:8" x14ac:dyDescent="0.25">
      <c r="A213" s="3"/>
      <c r="C213" s="3"/>
      <c r="D213" s="3"/>
      <c r="E213" s="3"/>
      <c r="F213" s="3"/>
      <c r="G213" s="3"/>
      <c r="H213" s="3"/>
    </row>
    <row r="214" spans="1:8" x14ac:dyDescent="0.25">
      <c r="A214" s="3"/>
      <c r="C214" s="3"/>
      <c r="D214" s="3"/>
      <c r="E214" s="3"/>
      <c r="F214" s="3"/>
      <c r="G214" s="3"/>
      <c r="H214" s="3"/>
    </row>
    <row r="215" spans="1:8" x14ac:dyDescent="0.25">
      <c r="A215" s="3"/>
      <c r="C215" s="3"/>
      <c r="D215" s="3"/>
      <c r="E215" s="3"/>
      <c r="F215" s="3"/>
      <c r="G215" s="3"/>
      <c r="H215" s="3"/>
    </row>
    <row r="216" spans="1:8" x14ac:dyDescent="0.25">
      <c r="A216" s="3"/>
      <c r="C216" s="3"/>
      <c r="D216" s="3"/>
      <c r="E216" s="3"/>
      <c r="F216" s="3"/>
      <c r="G216" s="3"/>
      <c r="H216" s="3"/>
    </row>
    <row r="217" spans="1:8" x14ac:dyDescent="0.25">
      <c r="A217" s="3"/>
      <c r="C217" s="3"/>
      <c r="D217" s="3"/>
      <c r="E217" s="3"/>
      <c r="F217" s="3"/>
      <c r="G217" s="3"/>
      <c r="H217" s="3"/>
    </row>
    <row r="218" spans="1:8" x14ac:dyDescent="0.25">
      <c r="A218" s="3"/>
      <c r="C218" s="3"/>
      <c r="D218" s="3"/>
      <c r="E218" s="3"/>
      <c r="F218" s="3"/>
      <c r="G218" s="3"/>
      <c r="H218" s="3"/>
    </row>
    <row r="219" spans="1:8" x14ac:dyDescent="0.25">
      <c r="A219" s="3"/>
      <c r="C219" s="3"/>
      <c r="D219" s="3"/>
      <c r="E219" s="3"/>
      <c r="F219" s="3"/>
      <c r="G219" s="3"/>
      <c r="H219" s="3"/>
    </row>
    <row r="220" spans="1:8" x14ac:dyDescent="0.25">
      <c r="A220" s="3"/>
      <c r="C220" s="3"/>
      <c r="D220" s="3"/>
      <c r="E220" s="3"/>
      <c r="F220" s="3"/>
      <c r="G220" s="3"/>
      <c r="H220" s="3"/>
    </row>
    <row r="221" spans="1:8" x14ac:dyDescent="0.25">
      <c r="A221" s="3"/>
      <c r="C221" s="3"/>
      <c r="D221" s="3"/>
      <c r="E221" s="3"/>
      <c r="F221" s="3"/>
      <c r="G221" s="3"/>
      <c r="H221" s="3"/>
    </row>
    <row r="222" spans="1:8" x14ac:dyDescent="0.25">
      <c r="A222" s="3"/>
      <c r="C222" s="3"/>
      <c r="D222" s="3"/>
      <c r="E222" s="3"/>
      <c r="F222" s="3"/>
      <c r="G222" s="3"/>
      <c r="H222" s="3"/>
    </row>
    <row r="223" spans="1:8" x14ac:dyDescent="0.25">
      <c r="A223" s="3"/>
      <c r="C223" s="3"/>
      <c r="D223" s="3"/>
      <c r="E223" s="3"/>
      <c r="F223" s="3"/>
      <c r="G223" s="3"/>
      <c r="H223" s="3"/>
    </row>
    <row r="224" spans="1:8" x14ac:dyDescent="0.25">
      <c r="A224" s="3"/>
      <c r="C224" s="3"/>
      <c r="D224" s="3"/>
      <c r="E224" s="3"/>
      <c r="F224" s="3"/>
      <c r="G224" s="3"/>
      <c r="H224" s="3"/>
    </row>
    <row r="225" spans="1:8" x14ac:dyDescent="0.25">
      <c r="A225" s="3"/>
      <c r="C225" s="3"/>
      <c r="D225" s="3"/>
      <c r="E225" s="3"/>
      <c r="F225" s="3"/>
      <c r="G225" s="3"/>
      <c r="H225" s="3"/>
    </row>
    <row r="226" spans="1:8" x14ac:dyDescent="0.25">
      <c r="A226" s="3"/>
      <c r="C226" s="3"/>
      <c r="D226" s="3"/>
      <c r="E226" s="3"/>
      <c r="F226" s="3"/>
      <c r="G226" s="3"/>
      <c r="H226" s="3"/>
    </row>
    <row r="227" spans="1:8" x14ac:dyDescent="0.25">
      <c r="A227" s="3"/>
      <c r="C227" s="3"/>
      <c r="D227" s="3"/>
      <c r="E227" s="3"/>
      <c r="F227" s="3"/>
      <c r="G227" s="3"/>
      <c r="H227" s="3"/>
    </row>
    <row r="228" spans="1:8" x14ac:dyDescent="0.25">
      <c r="A228" s="3"/>
      <c r="C228" s="3"/>
      <c r="D228" s="3"/>
      <c r="E228" s="3"/>
      <c r="F228" s="3"/>
      <c r="G228" s="3"/>
      <c r="H228" s="3"/>
    </row>
    <row r="229" spans="1:8" x14ac:dyDescent="0.25">
      <c r="A229" s="3"/>
      <c r="C229" s="3"/>
      <c r="D229" s="3"/>
      <c r="E229" s="3"/>
      <c r="F229" s="3"/>
      <c r="G229" s="3"/>
      <c r="H229" s="3"/>
    </row>
    <row r="230" spans="1:8" x14ac:dyDescent="0.25">
      <c r="A230" s="3"/>
      <c r="C230" s="3"/>
      <c r="D230" s="3"/>
      <c r="E230" s="3"/>
      <c r="F230" s="3"/>
      <c r="G230" s="3"/>
      <c r="H230" s="3"/>
    </row>
    <row r="231" spans="1:8" x14ac:dyDescent="0.25">
      <c r="A231" s="3"/>
      <c r="C231" s="3"/>
      <c r="D231" s="3"/>
      <c r="E231" s="3"/>
      <c r="F231" s="3"/>
      <c r="G231" s="3"/>
      <c r="H231" s="3"/>
    </row>
    <row r="232" spans="1:8" x14ac:dyDescent="0.25">
      <c r="A232" s="3"/>
      <c r="C232" s="3"/>
      <c r="D232" s="3"/>
      <c r="E232" s="3"/>
      <c r="F232" s="3"/>
      <c r="G232" s="3"/>
      <c r="H232" s="3"/>
    </row>
    <row r="233" spans="1:8" x14ac:dyDescent="0.25">
      <c r="A233" s="3"/>
      <c r="C233" s="3"/>
      <c r="D233" s="3"/>
      <c r="E233" s="3"/>
      <c r="F233" s="3"/>
      <c r="G233" s="3"/>
      <c r="H233" s="3"/>
    </row>
    <row r="234" spans="1:8" x14ac:dyDescent="0.25">
      <c r="A234" s="3"/>
      <c r="C234" s="3"/>
      <c r="D234" s="3"/>
      <c r="E234" s="3"/>
      <c r="F234" s="3"/>
      <c r="G234" s="3"/>
      <c r="H234" s="3"/>
    </row>
    <row r="235" spans="1:8" x14ac:dyDescent="0.25">
      <c r="A235" s="3"/>
      <c r="C235" s="3"/>
      <c r="D235" s="3"/>
      <c r="E235" s="3"/>
      <c r="F235" s="3"/>
      <c r="G235" s="3"/>
      <c r="H235" s="3"/>
    </row>
    <row r="236" spans="1:8" x14ac:dyDescent="0.25">
      <c r="A236" s="3"/>
      <c r="C236" s="3"/>
      <c r="D236" s="3"/>
      <c r="E236" s="3"/>
      <c r="F236" s="3"/>
      <c r="G236" s="3"/>
      <c r="H236" s="3"/>
    </row>
    <row r="237" spans="1:8" x14ac:dyDescent="0.25">
      <c r="A237" s="3"/>
      <c r="C237" s="3"/>
      <c r="D237" s="3"/>
      <c r="E237" s="3"/>
      <c r="F237" s="3"/>
      <c r="G237" s="3"/>
      <c r="H237" s="3"/>
    </row>
    <row r="238" spans="1:8" x14ac:dyDescent="0.25">
      <c r="A238" s="3"/>
      <c r="C238" s="3"/>
      <c r="D238" s="3"/>
      <c r="E238" s="3"/>
      <c r="F238" s="3"/>
      <c r="G238" s="3"/>
      <c r="H238" s="3"/>
    </row>
    <row r="239" spans="1:8" x14ac:dyDescent="0.25">
      <c r="A239" s="3"/>
      <c r="C239" s="3"/>
      <c r="D239" s="3"/>
      <c r="E239" s="3"/>
      <c r="F239" s="3"/>
      <c r="G239" s="3"/>
      <c r="H239" s="3"/>
    </row>
    <row r="240" spans="1:8" x14ac:dyDescent="0.25">
      <c r="A240" s="3"/>
      <c r="C240" s="3"/>
      <c r="D240" s="3"/>
      <c r="E240" s="3"/>
      <c r="F240" s="3"/>
      <c r="G240" s="3"/>
      <c r="H240" s="3"/>
    </row>
    <row r="241" spans="1:8" x14ac:dyDescent="0.25">
      <c r="A241" s="3"/>
      <c r="C241" s="3"/>
      <c r="D241" s="3"/>
      <c r="E241" s="3"/>
      <c r="F241" s="3"/>
      <c r="G241" s="3"/>
      <c r="H241" s="3"/>
    </row>
    <row r="242" spans="1:8" x14ac:dyDescent="0.25">
      <c r="A242" s="3"/>
      <c r="C242" s="3"/>
      <c r="D242" s="3"/>
      <c r="E242" s="3"/>
      <c r="F242" s="3"/>
      <c r="G242" s="3"/>
      <c r="H242" s="3"/>
    </row>
    <row r="243" spans="1:8" x14ac:dyDescent="0.25">
      <c r="A243" s="3"/>
      <c r="C243" s="3"/>
      <c r="D243" s="3"/>
      <c r="E243" s="3"/>
      <c r="F243" s="3"/>
      <c r="G243" s="3"/>
      <c r="H243" s="3"/>
    </row>
    <row r="244" spans="1:8" x14ac:dyDescent="0.25">
      <c r="A244" s="3"/>
      <c r="C244" s="3"/>
      <c r="D244" s="3"/>
      <c r="E244" s="3"/>
      <c r="F244" s="3"/>
      <c r="G244" s="3"/>
      <c r="H244" s="3"/>
    </row>
    <row r="245" spans="1:8" x14ac:dyDescent="0.25">
      <c r="A245" s="3"/>
      <c r="C245" s="3"/>
      <c r="D245" s="3"/>
      <c r="E245" s="3"/>
      <c r="F245" s="3"/>
      <c r="G245" s="3"/>
      <c r="H245" s="3"/>
    </row>
    <row r="246" spans="1:8" x14ac:dyDescent="0.25">
      <c r="A246" s="3"/>
      <c r="C246" s="3"/>
      <c r="D246" s="3"/>
      <c r="E246" s="3"/>
      <c r="F246" s="3"/>
      <c r="G246" s="3"/>
      <c r="H246" s="3"/>
    </row>
    <row r="247" spans="1:8" x14ac:dyDescent="0.25">
      <c r="A247" s="3"/>
      <c r="C247" s="3"/>
      <c r="D247" s="3"/>
      <c r="E247" s="3"/>
      <c r="F247" s="3"/>
      <c r="G247" s="3"/>
      <c r="H247" s="3"/>
    </row>
    <row r="248" spans="1:8" x14ac:dyDescent="0.25">
      <c r="A248" s="3"/>
      <c r="C248" s="3"/>
      <c r="D248" s="3"/>
      <c r="E248" s="3"/>
      <c r="F248" s="3"/>
      <c r="G248" s="3"/>
      <c r="H248" s="3"/>
    </row>
    <row r="249" spans="1:8" x14ac:dyDescent="0.25">
      <c r="A249" s="3"/>
      <c r="C249" s="3"/>
      <c r="D249" s="3"/>
      <c r="E249" s="3"/>
      <c r="F249" s="3"/>
      <c r="G249" s="3"/>
      <c r="H249" s="3"/>
    </row>
    <row r="250" spans="1:8" x14ac:dyDescent="0.25">
      <c r="A250" s="3"/>
      <c r="C250" s="3"/>
      <c r="D250" s="3"/>
      <c r="E250" s="3"/>
      <c r="F250" s="3"/>
      <c r="G250" s="3"/>
      <c r="H250" s="3"/>
    </row>
    <row r="251" spans="1:8" x14ac:dyDescent="0.25">
      <c r="A251" s="3"/>
      <c r="C251" s="3"/>
      <c r="D251" s="3"/>
      <c r="E251" s="3"/>
      <c r="F251" s="3"/>
      <c r="G251" s="3"/>
      <c r="H251" s="3"/>
    </row>
    <row r="252" spans="1:8" x14ac:dyDescent="0.25">
      <c r="A252" s="3"/>
      <c r="C252" s="3"/>
      <c r="D252" s="3"/>
      <c r="E252" s="3"/>
      <c r="F252" s="3"/>
      <c r="G252" s="3"/>
      <c r="H252" s="3"/>
    </row>
    <row r="253" spans="1:8" x14ac:dyDescent="0.25">
      <c r="A253" s="3"/>
      <c r="C253" s="3"/>
      <c r="D253" s="3"/>
      <c r="E253" s="3"/>
      <c r="F253" s="3"/>
      <c r="G253" s="3"/>
      <c r="H253" s="3"/>
    </row>
    <row r="254" spans="1:8" x14ac:dyDescent="0.25">
      <c r="A254" s="3"/>
      <c r="C254" s="3"/>
      <c r="D254" s="3"/>
      <c r="E254" s="3"/>
      <c r="F254" s="3"/>
      <c r="G254" s="3"/>
      <c r="H254" s="3"/>
    </row>
    <row r="255" spans="1:8" x14ac:dyDescent="0.25">
      <c r="A255" s="3"/>
      <c r="C255" s="3"/>
      <c r="D255" s="3"/>
      <c r="E255" s="3"/>
      <c r="F255" s="3"/>
      <c r="G255" s="3"/>
      <c r="H255" s="3"/>
    </row>
    <row r="256" spans="1:8" x14ac:dyDescent="0.25">
      <c r="A256" s="3"/>
      <c r="C256" s="3"/>
      <c r="D256" s="3"/>
      <c r="E256" s="3"/>
      <c r="F256" s="3"/>
      <c r="G256" s="3"/>
      <c r="H256" s="3"/>
    </row>
    <row r="257" spans="1:8" x14ac:dyDescent="0.25">
      <c r="A257" s="3"/>
      <c r="C257" s="3"/>
      <c r="D257" s="3"/>
      <c r="E257" s="3"/>
      <c r="F257" s="3"/>
      <c r="G257" s="3"/>
      <c r="H257" s="3"/>
    </row>
    <row r="258" spans="1:8" x14ac:dyDescent="0.25">
      <c r="A258" s="3"/>
      <c r="C258" s="3"/>
      <c r="D258" s="3"/>
      <c r="E258" s="3"/>
      <c r="F258" s="3"/>
      <c r="G258" s="3"/>
      <c r="H258" s="3"/>
    </row>
    <row r="259" spans="1:8" x14ac:dyDescent="0.25">
      <c r="A259" s="3"/>
      <c r="C259" s="3"/>
      <c r="D259" s="3"/>
      <c r="E259" s="3"/>
      <c r="F259" s="3"/>
      <c r="G259" s="3"/>
      <c r="H259" s="3"/>
    </row>
    <row r="260" spans="1:8" x14ac:dyDescent="0.25">
      <c r="A260" s="3"/>
      <c r="C260" s="3"/>
      <c r="D260" s="3"/>
      <c r="E260" s="3"/>
      <c r="F260" s="3"/>
      <c r="G260" s="3"/>
      <c r="H260" s="3"/>
    </row>
    <row r="261" spans="1:8" x14ac:dyDescent="0.25">
      <c r="A261" s="3"/>
      <c r="C261" s="3"/>
      <c r="D261" s="3"/>
      <c r="E261" s="3"/>
      <c r="F261" s="3"/>
      <c r="G261" s="3"/>
      <c r="H261" s="3"/>
    </row>
    <row r="262" spans="1:8" x14ac:dyDescent="0.25">
      <c r="A262" s="3"/>
      <c r="C262" s="3"/>
      <c r="D262" s="3"/>
      <c r="E262" s="3"/>
      <c r="F262" s="3"/>
      <c r="G262" s="3"/>
      <c r="H262" s="3"/>
    </row>
    <row r="263" spans="1:8" x14ac:dyDescent="0.25">
      <c r="A263" s="3"/>
      <c r="C263" s="3"/>
      <c r="D263" s="3"/>
      <c r="E263" s="3"/>
      <c r="F263" s="3"/>
      <c r="G263" s="3"/>
      <c r="H263" s="3"/>
    </row>
    <row r="264" spans="1:8" x14ac:dyDescent="0.25">
      <c r="A264" s="3"/>
      <c r="C264" s="3"/>
      <c r="D264" s="3"/>
      <c r="E264" s="3"/>
      <c r="F264" s="3"/>
      <c r="G264" s="3"/>
      <c r="H264" s="3"/>
    </row>
    <row r="265" spans="1:8" x14ac:dyDescent="0.25">
      <c r="A265" s="3"/>
      <c r="C265" s="3"/>
      <c r="D265" s="3"/>
      <c r="E265" s="3"/>
      <c r="F265" s="3"/>
      <c r="G265" s="3"/>
      <c r="H265" s="3"/>
    </row>
    <row r="266" spans="1:8" x14ac:dyDescent="0.25">
      <c r="A266" s="3"/>
      <c r="C266" s="3"/>
      <c r="D266" s="3"/>
      <c r="E266" s="3"/>
      <c r="F266" s="3"/>
      <c r="G266" s="3"/>
      <c r="H266" s="3"/>
    </row>
    <row r="267" spans="1:8" x14ac:dyDescent="0.25">
      <c r="A267" s="3"/>
      <c r="C267" s="3"/>
      <c r="D267" s="3"/>
      <c r="E267" s="3"/>
      <c r="F267" s="3"/>
      <c r="G267" s="3"/>
      <c r="H267" s="3"/>
    </row>
    <row r="268" spans="1:8" x14ac:dyDescent="0.25">
      <c r="A268" s="3"/>
      <c r="C268" s="3"/>
      <c r="D268" s="3"/>
      <c r="E268" s="3"/>
      <c r="F268" s="3"/>
      <c r="G268" s="3"/>
      <c r="H268" s="3"/>
    </row>
    <row r="269" spans="1:8" x14ac:dyDescent="0.25">
      <c r="A269" s="3"/>
      <c r="C269" s="3"/>
      <c r="D269" s="3"/>
      <c r="E269" s="3"/>
      <c r="F269" s="3"/>
      <c r="G269" s="3"/>
      <c r="H269" s="3"/>
    </row>
    <row r="270" spans="1:8" x14ac:dyDescent="0.25">
      <c r="A270" s="3"/>
      <c r="C270" s="3"/>
      <c r="D270" s="3"/>
      <c r="E270" s="3"/>
      <c r="F270" s="3"/>
      <c r="G270" s="3"/>
      <c r="H270" s="3"/>
    </row>
    <row r="271" spans="1:8" x14ac:dyDescent="0.25">
      <c r="A271" s="3"/>
      <c r="C271" s="3"/>
      <c r="D271" s="3"/>
      <c r="E271" s="3"/>
      <c r="F271" s="3"/>
      <c r="G271" s="3"/>
      <c r="H271" s="3"/>
    </row>
    <row r="272" spans="1:8" x14ac:dyDescent="0.25">
      <c r="A272" s="3"/>
      <c r="C272" s="3"/>
      <c r="D272" s="3"/>
      <c r="E272" s="3"/>
      <c r="F272" s="3"/>
      <c r="G272" s="3"/>
      <c r="H272" s="3"/>
    </row>
    <row r="273" spans="1:8" x14ac:dyDescent="0.25">
      <c r="A273" s="3"/>
      <c r="C273" s="3"/>
      <c r="D273" s="3"/>
      <c r="E273" s="3"/>
      <c r="F273" s="3"/>
      <c r="G273" s="3"/>
      <c r="H273" s="3"/>
    </row>
    <row r="274" spans="1:8" x14ac:dyDescent="0.25">
      <c r="A274" s="3"/>
      <c r="C274" s="3"/>
      <c r="D274" s="3"/>
      <c r="E274" s="3"/>
      <c r="F274" s="3"/>
      <c r="G274" s="3"/>
      <c r="H274" s="3"/>
    </row>
    <row r="275" spans="1:8" x14ac:dyDescent="0.25">
      <c r="A275" s="3"/>
      <c r="C275" s="3"/>
      <c r="D275" s="3"/>
      <c r="E275" s="3"/>
      <c r="F275" s="3"/>
      <c r="G275" s="3"/>
      <c r="H275" s="3"/>
    </row>
    <row r="276" spans="1:8" x14ac:dyDescent="0.25">
      <c r="A276" s="3"/>
      <c r="C276" s="3"/>
      <c r="D276" s="3"/>
      <c r="E276" s="3"/>
      <c r="F276" s="3"/>
      <c r="G276" s="3"/>
      <c r="H276" s="3"/>
    </row>
    <row r="277" spans="1:8" x14ac:dyDescent="0.25">
      <c r="A277" s="3"/>
      <c r="C277" s="3"/>
      <c r="D277" s="3"/>
      <c r="E277" s="3"/>
      <c r="F277" s="3"/>
      <c r="G277" s="3"/>
      <c r="H277" s="3"/>
    </row>
    <row r="278" spans="1:8" x14ac:dyDescent="0.25">
      <c r="A278" s="3"/>
      <c r="C278" s="3"/>
      <c r="D278" s="3"/>
      <c r="E278" s="3"/>
      <c r="F278" s="3"/>
      <c r="G278" s="3"/>
      <c r="H278" s="3"/>
    </row>
    <row r="279" spans="1:8" x14ac:dyDescent="0.25">
      <c r="A279" s="3"/>
      <c r="C279" s="3"/>
      <c r="D279" s="3"/>
      <c r="E279" s="3"/>
      <c r="F279" s="3"/>
      <c r="G279" s="3"/>
      <c r="H279" s="3"/>
    </row>
    <row r="280" spans="1:8" x14ac:dyDescent="0.25">
      <c r="A280" s="3"/>
      <c r="C280" s="3"/>
      <c r="D280" s="3"/>
      <c r="E280" s="3"/>
      <c r="F280" s="3"/>
      <c r="G280" s="3"/>
      <c r="H280" s="3"/>
    </row>
    <row r="281" spans="1:8" x14ac:dyDescent="0.25">
      <c r="A281" s="3"/>
      <c r="C281" s="3"/>
      <c r="D281" s="3"/>
      <c r="E281" s="3"/>
      <c r="F281" s="3"/>
      <c r="G281" s="3"/>
      <c r="H281" s="3"/>
    </row>
    <row r="282" spans="1:8" x14ac:dyDescent="0.25">
      <c r="A282" s="3"/>
      <c r="C282" s="3"/>
      <c r="D282" s="3"/>
      <c r="E282" s="3"/>
      <c r="F282" s="3"/>
      <c r="G282" s="3"/>
      <c r="H282" s="3"/>
    </row>
    <row r="283" spans="1:8" x14ac:dyDescent="0.25">
      <c r="A283" s="3"/>
      <c r="C283" s="3"/>
      <c r="D283" s="3"/>
      <c r="E283" s="3"/>
      <c r="F283" s="3"/>
      <c r="G283" s="3"/>
      <c r="H283" s="3"/>
    </row>
    <row r="284" spans="1:8" x14ac:dyDescent="0.25">
      <c r="A284" s="3"/>
      <c r="C284" s="3"/>
      <c r="D284" s="3"/>
      <c r="E284" s="3"/>
      <c r="F284" s="3"/>
      <c r="G284" s="3"/>
      <c r="H284" s="3"/>
    </row>
    <row r="285" spans="1:8" x14ac:dyDescent="0.25">
      <c r="A285" s="3"/>
      <c r="C285" s="3"/>
      <c r="D285" s="3"/>
      <c r="E285" s="3"/>
      <c r="F285" s="3"/>
      <c r="G285" s="3"/>
      <c r="H285" s="3"/>
    </row>
    <row r="286" spans="1:8" x14ac:dyDescent="0.25">
      <c r="A286" s="3"/>
      <c r="C286" s="3"/>
      <c r="D286" s="3"/>
      <c r="E286" s="3"/>
      <c r="F286" s="3"/>
      <c r="G286" s="3"/>
      <c r="H286" s="3"/>
    </row>
    <row r="287" spans="1:8" x14ac:dyDescent="0.25">
      <c r="A287" s="3"/>
      <c r="C287" s="3"/>
      <c r="D287" s="3"/>
      <c r="E287" s="3"/>
      <c r="F287" s="3"/>
      <c r="G287" s="3"/>
      <c r="H287" s="3"/>
    </row>
    <row r="288" spans="1:8" x14ac:dyDescent="0.25">
      <c r="A288" s="3"/>
      <c r="C288" s="3"/>
      <c r="D288" s="3"/>
      <c r="E288" s="3"/>
      <c r="F288" s="3"/>
      <c r="G288" s="3"/>
      <c r="H288" s="3"/>
    </row>
    <row r="289" spans="1:8" x14ac:dyDescent="0.25">
      <c r="A289" s="3"/>
      <c r="C289" s="3"/>
      <c r="D289" s="3"/>
      <c r="E289" s="3"/>
      <c r="F289" s="3"/>
      <c r="G289" s="3"/>
      <c r="H289" s="3"/>
    </row>
    <row r="290" spans="1:8" x14ac:dyDescent="0.25">
      <c r="A290" s="3"/>
      <c r="C290" s="3"/>
      <c r="D290" s="3"/>
      <c r="E290" s="3"/>
      <c r="F290" s="3"/>
      <c r="G290" s="3"/>
      <c r="H290" s="3"/>
    </row>
    <row r="291" spans="1:8" x14ac:dyDescent="0.25">
      <c r="A291" s="3"/>
      <c r="C291" s="3"/>
      <c r="D291" s="3"/>
      <c r="E291" s="3"/>
      <c r="F291" s="3"/>
      <c r="G291" s="3"/>
      <c r="H291" s="3"/>
    </row>
    <row r="292" spans="1:8" x14ac:dyDescent="0.25">
      <c r="A292" s="3"/>
      <c r="C292" s="3"/>
      <c r="D292" s="3"/>
      <c r="E292" s="3"/>
      <c r="F292" s="3"/>
      <c r="G292" s="3"/>
      <c r="H292" s="3"/>
    </row>
    <row r="293" spans="1:8" x14ac:dyDescent="0.25">
      <c r="A293" s="3"/>
      <c r="C293" s="3"/>
      <c r="D293" s="3"/>
      <c r="E293" s="3"/>
      <c r="F293" s="3"/>
      <c r="G293" s="3"/>
      <c r="H293" s="3"/>
    </row>
    <row r="294" spans="1:8" x14ac:dyDescent="0.25">
      <c r="A294" s="3"/>
      <c r="C294" s="3"/>
      <c r="D294" s="3"/>
      <c r="E294" s="3"/>
      <c r="F294" s="3"/>
      <c r="G294" s="3"/>
      <c r="H294" s="3"/>
    </row>
    <row r="295" spans="1:8" x14ac:dyDescent="0.25">
      <c r="A295" s="3"/>
      <c r="C295" s="3"/>
      <c r="D295" s="3"/>
      <c r="E295" s="3"/>
      <c r="F295" s="3"/>
      <c r="G295" s="3"/>
      <c r="H295" s="3"/>
    </row>
    <row r="296" spans="1:8" x14ac:dyDescent="0.25">
      <c r="A296" s="3"/>
      <c r="C296" s="3"/>
      <c r="D296" s="3"/>
      <c r="E296" s="3"/>
      <c r="F296" s="3"/>
      <c r="G296" s="3"/>
      <c r="H296" s="3"/>
    </row>
    <row r="297" spans="1:8" x14ac:dyDescent="0.25">
      <c r="A297" s="3"/>
      <c r="C297" s="3"/>
      <c r="D297" s="3"/>
      <c r="E297" s="3"/>
      <c r="F297" s="3"/>
      <c r="G297" s="3"/>
      <c r="H297" s="3"/>
    </row>
    <row r="298" spans="1:8" x14ac:dyDescent="0.25">
      <c r="A298" s="3"/>
      <c r="C298" s="3"/>
      <c r="D298" s="3"/>
      <c r="E298" s="3"/>
      <c r="F298" s="3"/>
      <c r="G298" s="3"/>
      <c r="H298" s="3"/>
    </row>
    <row r="299" spans="1:8" x14ac:dyDescent="0.25">
      <c r="A299" s="3"/>
      <c r="C299" s="3"/>
      <c r="D299" s="3"/>
      <c r="E299" s="3"/>
      <c r="F299" s="3"/>
      <c r="G299" s="3"/>
      <c r="H299" s="3"/>
    </row>
    <row r="300" spans="1:8" x14ac:dyDescent="0.25">
      <c r="A300" s="3"/>
      <c r="C300" s="3"/>
      <c r="D300" s="3"/>
      <c r="E300" s="3"/>
      <c r="F300" s="3"/>
      <c r="G300" s="3"/>
      <c r="H300" s="3"/>
    </row>
    <row r="301" spans="1:8" x14ac:dyDescent="0.25">
      <c r="A301" s="3"/>
      <c r="C301" s="3"/>
      <c r="D301" s="3"/>
      <c r="E301" s="3"/>
      <c r="F301" s="3"/>
      <c r="G301" s="3"/>
      <c r="H301" s="3"/>
    </row>
    <row r="302" spans="1:8" x14ac:dyDescent="0.25">
      <c r="A302" s="3"/>
      <c r="C302" s="3"/>
      <c r="D302" s="3"/>
      <c r="E302" s="3"/>
      <c r="F302" s="3"/>
      <c r="G302" s="3"/>
      <c r="H302" s="3"/>
    </row>
    <row r="303" spans="1:8" x14ac:dyDescent="0.25">
      <c r="A303" s="3"/>
      <c r="C303" s="3"/>
      <c r="D303" s="3"/>
      <c r="E303" s="3"/>
      <c r="F303" s="3"/>
      <c r="G303" s="3"/>
      <c r="H303" s="3"/>
    </row>
    <row r="304" spans="1:8" x14ac:dyDescent="0.25">
      <c r="A304" s="3"/>
      <c r="C304" s="3"/>
      <c r="D304" s="3"/>
      <c r="E304" s="3"/>
      <c r="F304" s="3"/>
      <c r="G304" s="3"/>
      <c r="H304" s="3"/>
    </row>
    <row r="305" spans="1:8" x14ac:dyDescent="0.25">
      <c r="A305" s="3"/>
      <c r="C305" s="3"/>
      <c r="D305" s="3"/>
      <c r="E305" s="3"/>
      <c r="F305" s="3"/>
      <c r="G305" s="3"/>
      <c r="H305" s="3"/>
    </row>
    <row r="306" spans="1:8" x14ac:dyDescent="0.25">
      <c r="A306" s="3"/>
      <c r="C306" s="3"/>
      <c r="D306" s="3"/>
      <c r="E306" s="3"/>
      <c r="F306" s="3"/>
      <c r="G306" s="3"/>
      <c r="H306" s="3"/>
    </row>
    <row r="307" spans="1:8" x14ac:dyDescent="0.25">
      <c r="A307" s="3"/>
      <c r="C307" s="3"/>
      <c r="D307" s="3"/>
      <c r="E307" s="3"/>
      <c r="F307" s="3"/>
      <c r="G307" s="3"/>
      <c r="H307" s="3"/>
    </row>
    <row r="308" spans="1:8" x14ac:dyDescent="0.25">
      <c r="A308" s="3"/>
      <c r="C308" s="3"/>
      <c r="D308" s="3"/>
      <c r="E308" s="3"/>
      <c r="F308" s="3"/>
      <c r="G308" s="3"/>
      <c r="H308" s="3"/>
    </row>
    <row r="309" spans="1:8" x14ac:dyDescent="0.25">
      <c r="A309" s="3"/>
      <c r="C309" s="3"/>
      <c r="D309" s="3"/>
      <c r="E309" s="3"/>
      <c r="F309" s="3"/>
      <c r="G309" s="3"/>
      <c r="H309" s="3"/>
    </row>
    <row r="310" spans="1:8" x14ac:dyDescent="0.25">
      <c r="A310" s="3"/>
      <c r="C310" s="3"/>
      <c r="D310" s="3"/>
      <c r="E310" s="3"/>
      <c r="F310" s="3"/>
      <c r="G310" s="3"/>
      <c r="H310" s="3"/>
    </row>
    <row r="311" spans="1:8" x14ac:dyDescent="0.25">
      <c r="A311" s="3"/>
      <c r="C311" s="3"/>
      <c r="D311" s="3"/>
      <c r="E311" s="3"/>
      <c r="F311" s="3"/>
      <c r="G311" s="3"/>
      <c r="H311" s="3"/>
    </row>
    <row r="312" spans="1:8" x14ac:dyDescent="0.25">
      <c r="A312" s="3"/>
      <c r="C312" s="3"/>
      <c r="D312" s="3"/>
      <c r="E312" s="3"/>
      <c r="F312" s="3"/>
      <c r="G312" s="3"/>
      <c r="H312" s="3"/>
    </row>
    <row r="313" spans="1:8" x14ac:dyDescent="0.25">
      <c r="A313" s="3"/>
      <c r="C313" s="3"/>
      <c r="D313" s="3"/>
      <c r="E313" s="3"/>
      <c r="F313" s="3"/>
      <c r="G313" s="3"/>
      <c r="H313" s="3"/>
    </row>
    <row r="314" spans="1:8" x14ac:dyDescent="0.25">
      <c r="A314" s="3"/>
      <c r="C314" s="3"/>
      <c r="D314" s="3"/>
      <c r="E314" s="3"/>
      <c r="F314" s="3"/>
      <c r="G314" s="3"/>
      <c r="H314" s="3"/>
    </row>
    <row r="315" spans="1:8" x14ac:dyDescent="0.25">
      <c r="A315" s="3"/>
      <c r="C315" s="3"/>
      <c r="D315" s="3"/>
      <c r="E315" s="3"/>
      <c r="F315" s="3"/>
      <c r="G315" s="3"/>
      <c r="H315" s="3"/>
    </row>
    <row r="316" spans="1:8" x14ac:dyDescent="0.25">
      <c r="A316" s="3"/>
      <c r="C316" s="3"/>
      <c r="D316" s="3"/>
      <c r="E316" s="3"/>
      <c r="F316" s="3"/>
      <c r="G316" s="3"/>
      <c r="H316" s="3"/>
    </row>
    <row r="317" spans="1:8" x14ac:dyDescent="0.25">
      <c r="A317" s="3"/>
      <c r="C317" s="3"/>
      <c r="D317" s="3"/>
      <c r="E317" s="3"/>
      <c r="F317" s="3"/>
      <c r="G317" s="3"/>
      <c r="H317" s="3"/>
    </row>
    <row r="318" spans="1:8" x14ac:dyDescent="0.25">
      <c r="A318" s="3"/>
      <c r="C318" s="3"/>
      <c r="D318" s="3"/>
      <c r="E318" s="3"/>
      <c r="F318" s="3"/>
      <c r="G318" s="3"/>
      <c r="H318" s="3"/>
    </row>
    <row r="319" spans="1:8" x14ac:dyDescent="0.25">
      <c r="A319" s="3"/>
      <c r="C319" s="3"/>
      <c r="D319" s="3"/>
      <c r="E319" s="3"/>
      <c r="F319" s="3"/>
      <c r="G319" s="3"/>
      <c r="H319" s="3"/>
    </row>
    <row r="320" spans="1:8" x14ac:dyDescent="0.25">
      <c r="A320" s="3"/>
      <c r="C320" s="3"/>
      <c r="D320" s="3"/>
      <c r="E320" s="3"/>
      <c r="F320" s="3"/>
      <c r="G320" s="3"/>
      <c r="H320" s="3"/>
    </row>
    <row r="321" spans="1:8" x14ac:dyDescent="0.25">
      <c r="A321" s="3"/>
      <c r="C321" s="3"/>
      <c r="D321" s="3"/>
      <c r="E321" s="3"/>
      <c r="F321" s="3"/>
      <c r="G321" s="3"/>
      <c r="H321" s="3"/>
    </row>
    <row r="322" spans="1:8" x14ac:dyDescent="0.25">
      <c r="A322" s="3"/>
      <c r="C322" s="3"/>
      <c r="D322" s="3"/>
      <c r="E322" s="3"/>
      <c r="F322" s="3"/>
      <c r="G322" s="3"/>
      <c r="H322" s="3"/>
    </row>
    <row r="323" spans="1:8" x14ac:dyDescent="0.25">
      <c r="A323" s="3"/>
      <c r="C323" s="3"/>
      <c r="D323" s="3"/>
      <c r="E323" s="3"/>
      <c r="F323" s="3"/>
      <c r="G323" s="3"/>
      <c r="H323" s="3"/>
    </row>
    <row r="324" spans="1:8" x14ac:dyDescent="0.25">
      <c r="A324" s="3"/>
      <c r="C324" s="3"/>
      <c r="D324" s="3"/>
      <c r="E324" s="3"/>
      <c r="F324" s="3"/>
      <c r="G324" s="3"/>
      <c r="H324" s="3"/>
    </row>
    <row r="325" spans="1:8" x14ac:dyDescent="0.25">
      <c r="A325" s="3"/>
      <c r="C325" s="3"/>
      <c r="D325" s="3"/>
      <c r="E325" s="3"/>
      <c r="F325" s="3"/>
      <c r="G325" s="3"/>
      <c r="H325" s="3"/>
    </row>
    <row r="326" spans="1:8" x14ac:dyDescent="0.25">
      <c r="A326" s="3"/>
      <c r="C326" s="3"/>
      <c r="D326" s="3"/>
      <c r="E326" s="3"/>
      <c r="F326" s="3"/>
      <c r="G326" s="3"/>
      <c r="H326" s="3"/>
    </row>
    <row r="327" spans="1:8" x14ac:dyDescent="0.25">
      <c r="A327" s="3"/>
      <c r="C327" s="3"/>
      <c r="D327" s="3"/>
      <c r="E327" s="3"/>
      <c r="F327" s="3"/>
      <c r="G327" s="3"/>
      <c r="H327" s="3"/>
    </row>
    <row r="328" spans="1:8" x14ac:dyDescent="0.25">
      <c r="A328" s="3"/>
      <c r="C328" s="3"/>
      <c r="D328" s="3"/>
      <c r="E328" s="3"/>
      <c r="F328" s="3"/>
      <c r="G328" s="3"/>
      <c r="H328" s="3"/>
    </row>
    <row r="329" spans="1:8" x14ac:dyDescent="0.25">
      <c r="A329" s="3"/>
      <c r="C329" s="3"/>
      <c r="D329" s="3"/>
      <c r="E329" s="3"/>
      <c r="F329" s="3"/>
      <c r="G329" s="3"/>
      <c r="H329" s="3"/>
    </row>
    <row r="330" spans="1:8" x14ac:dyDescent="0.25">
      <c r="A330" s="3"/>
      <c r="C330" s="3"/>
      <c r="D330" s="3"/>
      <c r="E330" s="3"/>
      <c r="F330" s="3"/>
      <c r="G330" s="3"/>
      <c r="H330" s="3"/>
    </row>
    <row r="331" spans="1:8" x14ac:dyDescent="0.25">
      <c r="A331" s="3"/>
      <c r="C331" s="3"/>
      <c r="D331" s="3"/>
      <c r="E331" s="3"/>
      <c r="F331" s="3"/>
      <c r="G331" s="3"/>
      <c r="H331" s="3"/>
    </row>
    <row r="332" spans="1:8" x14ac:dyDescent="0.25">
      <c r="A332" s="3"/>
      <c r="C332" s="3"/>
      <c r="D332" s="3"/>
      <c r="E332" s="3"/>
      <c r="F332" s="3"/>
      <c r="G332" s="3"/>
      <c r="H332" s="3"/>
    </row>
    <row r="333" spans="1:8" x14ac:dyDescent="0.25">
      <c r="A333" s="3"/>
      <c r="C333" s="3"/>
      <c r="D333" s="3"/>
      <c r="E333" s="3"/>
      <c r="F333" s="3"/>
      <c r="G333" s="3"/>
      <c r="H333" s="3"/>
    </row>
    <row r="334" spans="1:8" x14ac:dyDescent="0.25">
      <c r="A334" s="3"/>
      <c r="C334" s="3"/>
      <c r="D334" s="3"/>
      <c r="E334" s="3"/>
      <c r="F334" s="3"/>
      <c r="G334" s="3"/>
      <c r="H334" s="3"/>
    </row>
    <row r="335" spans="1:8" x14ac:dyDescent="0.25">
      <c r="A335" s="3"/>
      <c r="C335" s="3"/>
      <c r="D335" s="3"/>
      <c r="E335" s="3"/>
      <c r="F335" s="3"/>
      <c r="G335" s="3"/>
      <c r="H335" s="3"/>
    </row>
    <row r="336" spans="1:8" x14ac:dyDescent="0.25">
      <c r="A336" s="3"/>
      <c r="C336" s="3"/>
      <c r="D336" s="3"/>
      <c r="E336" s="3"/>
      <c r="F336" s="3"/>
      <c r="G336" s="3"/>
      <c r="H336" s="3"/>
    </row>
    <row r="337" spans="1:8" x14ac:dyDescent="0.25">
      <c r="A337" s="3"/>
      <c r="C337" s="3"/>
      <c r="D337" s="3"/>
      <c r="E337" s="3"/>
      <c r="F337" s="3"/>
      <c r="G337" s="3"/>
      <c r="H337" s="3"/>
    </row>
    <row r="338" spans="1:8" x14ac:dyDescent="0.25">
      <c r="A338" s="3"/>
      <c r="C338" s="3"/>
      <c r="D338" s="3"/>
      <c r="E338" s="3"/>
      <c r="F338" s="3"/>
      <c r="G338" s="3"/>
      <c r="H338" s="3"/>
    </row>
    <row r="339" spans="1:8" x14ac:dyDescent="0.25">
      <c r="A339" s="3"/>
      <c r="C339" s="3"/>
      <c r="D339" s="3"/>
      <c r="E339" s="3"/>
      <c r="F339" s="3"/>
      <c r="G339" s="3"/>
      <c r="H339" s="3"/>
    </row>
    <row r="340" spans="1:8" x14ac:dyDescent="0.25">
      <c r="A340" s="3"/>
      <c r="C340" s="3"/>
      <c r="D340" s="3"/>
      <c r="E340" s="3"/>
      <c r="F340" s="3"/>
      <c r="G340" s="3"/>
      <c r="H340" s="3"/>
    </row>
    <row r="341" spans="1:8" x14ac:dyDescent="0.25">
      <c r="A341" s="3"/>
      <c r="C341" s="3"/>
      <c r="D341" s="3"/>
      <c r="E341" s="3"/>
      <c r="F341" s="3"/>
      <c r="G341" s="3"/>
      <c r="H341" s="3"/>
    </row>
    <row r="342" spans="1:8" x14ac:dyDescent="0.25">
      <c r="A342" s="3"/>
      <c r="C342" s="3"/>
      <c r="D342" s="3"/>
      <c r="E342" s="3"/>
      <c r="F342" s="3"/>
      <c r="G342" s="3"/>
      <c r="H342" s="3"/>
    </row>
    <row r="343" spans="1:8" x14ac:dyDescent="0.25">
      <c r="A343" s="3"/>
      <c r="C343" s="3"/>
      <c r="D343" s="3"/>
      <c r="E343" s="3"/>
      <c r="F343" s="3"/>
      <c r="G343" s="3"/>
      <c r="H343" s="3"/>
    </row>
    <row r="344" spans="1:8" x14ac:dyDescent="0.25">
      <c r="A344" s="3"/>
      <c r="C344" s="3"/>
      <c r="D344" s="3"/>
      <c r="E344" s="3"/>
      <c r="F344" s="3"/>
      <c r="G344" s="3"/>
      <c r="H344" s="3"/>
    </row>
    <row r="345" spans="1:8" x14ac:dyDescent="0.25">
      <c r="A345" s="3"/>
      <c r="C345" s="3"/>
      <c r="D345" s="3"/>
      <c r="E345" s="3"/>
      <c r="F345" s="3"/>
      <c r="G345" s="3"/>
      <c r="H345" s="3"/>
    </row>
    <row r="346" spans="1:8" x14ac:dyDescent="0.25">
      <c r="A346" s="3"/>
      <c r="C346" s="3"/>
      <c r="D346" s="3"/>
      <c r="E346" s="3"/>
      <c r="F346" s="3"/>
      <c r="G346" s="3"/>
      <c r="H346" s="3"/>
    </row>
    <row r="347" spans="1:8" x14ac:dyDescent="0.25">
      <c r="A347" s="3"/>
      <c r="C347" s="3"/>
      <c r="D347" s="3"/>
      <c r="E347" s="3"/>
      <c r="F347" s="3"/>
      <c r="G347" s="3"/>
      <c r="H347" s="3"/>
    </row>
    <row r="348" spans="1:8" x14ac:dyDescent="0.25">
      <c r="A348" s="3"/>
      <c r="C348" s="3"/>
      <c r="D348" s="3"/>
      <c r="E348" s="3"/>
      <c r="F348" s="3"/>
      <c r="G348" s="3"/>
      <c r="H348" s="3"/>
    </row>
    <row r="349" spans="1:8" x14ac:dyDescent="0.25">
      <c r="A349" s="3"/>
      <c r="C349" s="3"/>
      <c r="D349" s="3"/>
      <c r="E349" s="3"/>
      <c r="F349" s="3"/>
      <c r="G349" s="3"/>
      <c r="H349" s="3"/>
    </row>
    <row r="350" spans="1:8" x14ac:dyDescent="0.25">
      <c r="A350" s="3"/>
      <c r="C350" s="3"/>
      <c r="D350" s="3"/>
      <c r="E350" s="3"/>
      <c r="F350" s="3"/>
      <c r="G350" s="3"/>
      <c r="H350" s="3"/>
    </row>
    <row r="351" spans="1:8" x14ac:dyDescent="0.25">
      <c r="A351" s="3"/>
      <c r="C351" s="3"/>
      <c r="D351" s="3"/>
      <c r="E351" s="3"/>
      <c r="F351" s="3"/>
      <c r="G351" s="3"/>
      <c r="H351" s="3"/>
    </row>
    <row r="352" spans="1:8" x14ac:dyDescent="0.25">
      <c r="A352" s="3"/>
      <c r="C352" s="3"/>
      <c r="D352" s="3"/>
      <c r="E352" s="3"/>
      <c r="F352" s="3"/>
      <c r="G352" s="3"/>
      <c r="H352" s="3"/>
    </row>
    <row r="353" spans="1:8" x14ac:dyDescent="0.25">
      <c r="A353" s="3"/>
      <c r="C353" s="3"/>
      <c r="D353" s="3"/>
      <c r="E353" s="3"/>
      <c r="F353" s="3"/>
      <c r="G353" s="3"/>
      <c r="H353" s="3"/>
    </row>
    <row r="354" spans="1:8" x14ac:dyDescent="0.25">
      <c r="A354" s="3"/>
      <c r="C354" s="3"/>
      <c r="D354" s="3"/>
      <c r="E354" s="3"/>
      <c r="F354" s="3"/>
      <c r="G354" s="3"/>
      <c r="H354" s="3"/>
    </row>
    <row r="355" spans="1:8" x14ac:dyDescent="0.25">
      <c r="A355" s="3"/>
      <c r="C355" s="3"/>
      <c r="D355" s="3"/>
      <c r="E355" s="3"/>
      <c r="F355" s="3"/>
      <c r="G355" s="3"/>
      <c r="H355" s="3"/>
    </row>
    <row r="356" spans="1:8" x14ac:dyDescent="0.25">
      <c r="A356" s="3"/>
      <c r="C356" s="3"/>
      <c r="D356" s="3"/>
      <c r="E356" s="3"/>
      <c r="F356" s="3"/>
      <c r="G356" s="3"/>
      <c r="H356" s="3"/>
    </row>
    <row r="357" spans="1:8" x14ac:dyDescent="0.25">
      <c r="A357" s="3"/>
      <c r="C357" s="3"/>
      <c r="D357" s="3"/>
      <c r="E357" s="3"/>
      <c r="F357" s="3"/>
      <c r="G357" s="3"/>
      <c r="H357" s="3"/>
    </row>
    <row r="358" spans="1:8" x14ac:dyDescent="0.25">
      <c r="A358" s="3"/>
      <c r="C358" s="3"/>
      <c r="D358" s="3"/>
      <c r="E358" s="3"/>
      <c r="F358" s="3"/>
      <c r="G358" s="3"/>
      <c r="H358" s="3"/>
    </row>
    <row r="359" spans="1:8" x14ac:dyDescent="0.25">
      <c r="A359" s="3"/>
      <c r="C359" s="3"/>
      <c r="D359" s="3"/>
      <c r="E359" s="3"/>
      <c r="F359" s="3"/>
      <c r="G359" s="3"/>
      <c r="H359" s="3"/>
    </row>
    <row r="360" spans="1:8" x14ac:dyDescent="0.25">
      <c r="A360" s="3"/>
      <c r="C360" s="3"/>
      <c r="D360" s="3"/>
      <c r="E360" s="3"/>
      <c r="F360" s="3"/>
      <c r="G360" s="3"/>
      <c r="H360" s="3"/>
    </row>
    <row r="361" spans="1:8" x14ac:dyDescent="0.25">
      <c r="A361" s="3"/>
      <c r="C361" s="3"/>
      <c r="D361" s="3"/>
      <c r="E361" s="3"/>
      <c r="F361" s="3"/>
      <c r="G361" s="3"/>
      <c r="H361" s="3"/>
    </row>
    <row r="362" spans="1:8" x14ac:dyDescent="0.25">
      <c r="A362" s="3"/>
      <c r="C362" s="3"/>
      <c r="D362" s="3"/>
      <c r="E362" s="3"/>
      <c r="F362" s="3"/>
      <c r="G362" s="3"/>
      <c r="H362" s="3"/>
    </row>
    <row r="363" spans="1:8" x14ac:dyDescent="0.25">
      <c r="A363" s="3"/>
      <c r="C363" s="3"/>
      <c r="D363" s="3"/>
      <c r="E363" s="3"/>
      <c r="F363" s="3"/>
      <c r="G363" s="3"/>
      <c r="H363" s="3"/>
    </row>
    <row r="364" spans="1:8" x14ac:dyDescent="0.25">
      <c r="A364" s="3"/>
      <c r="C364" s="3"/>
      <c r="D364" s="3"/>
      <c r="E364" s="3"/>
      <c r="F364" s="3"/>
      <c r="G364" s="3"/>
      <c r="H364" s="3"/>
    </row>
    <row r="365" spans="1:8" x14ac:dyDescent="0.25">
      <c r="A365" s="3"/>
      <c r="C365" s="3"/>
      <c r="D365" s="3"/>
      <c r="E365" s="3"/>
      <c r="F365" s="3"/>
      <c r="G365" s="3"/>
      <c r="H365" s="3"/>
    </row>
    <row r="366" spans="1:8" x14ac:dyDescent="0.25">
      <c r="A366" s="3"/>
      <c r="C366" s="3"/>
      <c r="D366" s="3"/>
      <c r="E366" s="3"/>
      <c r="F366" s="3"/>
      <c r="G366" s="3"/>
      <c r="H366" s="3"/>
    </row>
    <row r="367" spans="1:8" x14ac:dyDescent="0.25">
      <c r="A367" s="3"/>
      <c r="C367" s="3"/>
      <c r="D367" s="3"/>
      <c r="E367" s="3"/>
      <c r="F367" s="3"/>
      <c r="G367" s="3"/>
      <c r="H367" s="3"/>
    </row>
    <row r="368" spans="1:8" x14ac:dyDescent="0.25">
      <c r="A368" s="3"/>
      <c r="C368" s="3"/>
      <c r="D368" s="3"/>
      <c r="E368" s="3"/>
      <c r="F368" s="3"/>
      <c r="G368" s="3"/>
      <c r="H368" s="3"/>
    </row>
    <row r="369" spans="1:8" x14ac:dyDescent="0.25">
      <c r="A369" s="3"/>
      <c r="C369" s="3"/>
      <c r="D369" s="3"/>
      <c r="E369" s="3"/>
      <c r="F369" s="3"/>
      <c r="G369" s="3"/>
      <c r="H369" s="3"/>
    </row>
    <row r="370" spans="1:8" x14ac:dyDescent="0.25">
      <c r="A370" s="3"/>
      <c r="C370" s="3"/>
      <c r="D370" s="3"/>
      <c r="E370" s="3"/>
      <c r="F370" s="3"/>
      <c r="G370" s="3"/>
      <c r="H370" s="3"/>
    </row>
    <row r="371" spans="1:8" x14ac:dyDescent="0.25">
      <c r="A371" s="3"/>
      <c r="C371" s="3"/>
      <c r="D371" s="3"/>
      <c r="E371" s="3"/>
      <c r="F371" s="3"/>
      <c r="G371" s="3"/>
      <c r="H371" s="3"/>
    </row>
    <row r="372" spans="1:8" x14ac:dyDescent="0.25">
      <c r="A372" s="3"/>
      <c r="C372" s="3"/>
      <c r="D372" s="3"/>
      <c r="E372" s="3"/>
      <c r="F372" s="3"/>
      <c r="G372" s="3"/>
      <c r="H372" s="3"/>
    </row>
    <row r="373" spans="1:8" x14ac:dyDescent="0.25">
      <c r="A373" s="3"/>
      <c r="C373" s="3"/>
      <c r="D373" s="3"/>
      <c r="E373" s="3"/>
      <c r="F373" s="3"/>
      <c r="G373" s="3"/>
      <c r="H373" s="3"/>
    </row>
    <row r="374" spans="1:8" x14ac:dyDescent="0.25">
      <c r="A374" s="3"/>
      <c r="C374" s="3"/>
      <c r="D374" s="3"/>
      <c r="E374" s="3"/>
      <c r="F374" s="3"/>
      <c r="G374" s="3"/>
      <c r="H374" s="3"/>
    </row>
    <row r="375" spans="1:8" x14ac:dyDescent="0.25">
      <c r="A375" s="3"/>
      <c r="C375" s="3"/>
      <c r="D375" s="3"/>
      <c r="E375" s="3"/>
      <c r="F375" s="3"/>
      <c r="G375" s="3"/>
      <c r="H375" s="3"/>
    </row>
    <row r="376" spans="1:8" x14ac:dyDescent="0.25">
      <c r="A376" s="3"/>
      <c r="C376" s="3"/>
      <c r="D376" s="3"/>
      <c r="E376" s="3"/>
      <c r="F376" s="3"/>
      <c r="G376" s="3"/>
      <c r="H376" s="3"/>
    </row>
    <row r="377" spans="1:8" x14ac:dyDescent="0.25">
      <c r="A377" s="3"/>
      <c r="C377" s="3"/>
      <c r="D377" s="3"/>
      <c r="E377" s="3"/>
      <c r="F377" s="3"/>
      <c r="G377" s="3"/>
      <c r="H377" s="3"/>
    </row>
    <row r="378" spans="1:8" x14ac:dyDescent="0.25">
      <c r="A378" s="3"/>
      <c r="C378" s="3"/>
      <c r="D378" s="3"/>
      <c r="E378" s="3"/>
      <c r="F378" s="3"/>
      <c r="G378" s="3"/>
      <c r="H378" s="3"/>
    </row>
    <row r="379" spans="1:8" x14ac:dyDescent="0.25">
      <c r="A379" s="3"/>
      <c r="C379" s="3"/>
      <c r="D379" s="3"/>
      <c r="E379" s="3"/>
      <c r="F379" s="3"/>
      <c r="G379" s="3"/>
      <c r="H379" s="3"/>
    </row>
    <row r="380" spans="1:8" x14ac:dyDescent="0.25">
      <c r="A380" s="3"/>
      <c r="C380" s="3"/>
      <c r="D380" s="3"/>
      <c r="E380" s="3"/>
      <c r="F380" s="3"/>
      <c r="G380" s="3"/>
      <c r="H380" s="3"/>
    </row>
    <row r="381" spans="1:8" x14ac:dyDescent="0.25">
      <c r="A381" s="3"/>
      <c r="C381" s="3"/>
      <c r="D381" s="3"/>
      <c r="E381" s="3"/>
      <c r="F381" s="3"/>
      <c r="G381" s="3"/>
      <c r="H381" s="3"/>
    </row>
    <row r="382" spans="1:8" x14ac:dyDescent="0.25">
      <c r="A382" s="3"/>
      <c r="C382" s="3"/>
      <c r="D382" s="3"/>
      <c r="E382" s="3"/>
      <c r="F382" s="3"/>
      <c r="G382" s="3"/>
      <c r="H382" s="3"/>
    </row>
    <row r="383" spans="1:8" x14ac:dyDescent="0.25">
      <c r="A383" s="3"/>
      <c r="C383" s="3"/>
      <c r="D383" s="3"/>
      <c r="E383" s="3"/>
      <c r="F383" s="3"/>
      <c r="G383" s="3"/>
      <c r="H383" s="3"/>
    </row>
    <row r="384" spans="1:8" x14ac:dyDescent="0.25">
      <c r="A384" s="3"/>
      <c r="C384" s="3"/>
      <c r="D384" s="3"/>
      <c r="E384" s="3"/>
      <c r="F384" s="3"/>
      <c r="G384" s="3"/>
      <c r="H384" s="3"/>
    </row>
    <row r="385" spans="1:8" x14ac:dyDescent="0.25">
      <c r="A385" s="3"/>
      <c r="C385" s="3"/>
      <c r="D385" s="3"/>
      <c r="E385" s="3"/>
      <c r="F385" s="3"/>
      <c r="G385" s="3"/>
      <c r="H385" s="3"/>
    </row>
    <row r="386" spans="1:8" x14ac:dyDescent="0.25">
      <c r="A386" s="3"/>
      <c r="C386" s="3"/>
      <c r="D386" s="3"/>
      <c r="E386" s="3"/>
      <c r="F386" s="3"/>
      <c r="G386" s="3"/>
      <c r="H386" s="3"/>
    </row>
    <row r="387" spans="1:8" x14ac:dyDescent="0.25">
      <c r="A387" s="3"/>
      <c r="C387" s="3"/>
      <c r="D387" s="3"/>
      <c r="E387" s="3"/>
      <c r="F387" s="3"/>
      <c r="G387" s="3"/>
      <c r="H387" s="3"/>
    </row>
    <row r="388" spans="1:8" x14ac:dyDescent="0.25">
      <c r="A388" s="3"/>
      <c r="C388" s="3"/>
      <c r="D388" s="3"/>
      <c r="E388" s="3"/>
      <c r="F388" s="3"/>
      <c r="G388" s="3"/>
      <c r="H388" s="3"/>
    </row>
    <row r="389" spans="1:8" x14ac:dyDescent="0.25">
      <c r="A389" s="3"/>
      <c r="C389" s="3"/>
      <c r="D389" s="3"/>
      <c r="E389" s="3"/>
      <c r="F389" s="3"/>
      <c r="G389" s="3"/>
      <c r="H389" s="3"/>
    </row>
    <row r="390" spans="1:8" x14ac:dyDescent="0.25">
      <c r="A390" s="3"/>
      <c r="C390" s="3"/>
      <c r="D390" s="3"/>
      <c r="E390" s="3"/>
      <c r="F390" s="3"/>
      <c r="G390" s="3"/>
      <c r="H390" s="3"/>
    </row>
    <row r="391" spans="1:8" x14ac:dyDescent="0.25">
      <c r="A391" s="3"/>
      <c r="C391" s="3"/>
      <c r="D391" s="3"/>
      <c r="E391" s="3"/>
      <c r="F391" s="3"/>
      <c r="G391" s="3"/>
      <c r="H391" s="3"/>
    </row>
    <row r="392" spans="1:8" x14ac:dyDescent="0.25">
      <c r="A392" s="3"/>
      <c r="C392" s="3"/>
      <c r="D392" s="3"/>
      <c r="E392" s="3"/>
      <c r="F392" s="3"/>
      <c r="G392" s="3"/>
      <c r="H392" s="3"/>
    </row>
    <row r="393" spans="1:8" x14ac:dyDescent="0.25">
      <c r="A393" s="3"/>
      <c r="C393" s="3"/>
      <c r="D393" s="3"/>
      <c r="E393" s="3"/>
      <c r="F393" s="3"/>
      <c r="G393" s="3"/>
      <c r="H393" s="3"/>
    </row>
    <row r="394" spans="1:8" x14ac:dyDescent="0.25">
      <c r="A394" s="3"/>
      <c r="C394" s="3"/>
      <c r="D394" s="3"/>
      <c r="E394" s="3"/>
      <c r="F394" s="3"/>
      <c r="G394" s="3"/>
      <c r="H394" s="3"/>
    </row>
    <row r="395" spans="1:8" x14ac:dyDescent="0.25">
      <c r="A395" s="3"/>
      <c r="C395" s="3"/>
      <c r="D395" s="3"/>
      <c r="E395" s="3"/>
      <c r="F395" s="3"/>
      <c r="G395" s="3"/>
      <c r="H395" s="3"/>
    </row>
    <row r="396" spans="1:8" x14ac:dyDescent="0.25">
      <c r="A396" s="3"/>
      <c r="C396" s="3"/>
      <c r="D396" s="3"/>
      <c r="E396" s="3"/>
      <c r="F396" s="3"/>
      <c r="G396" s="3"/>
      <c r="H396" s="3"/>
    </row>
    <row r="397" spans="1:8" x14ac:dyDescent="0.25">
      <c r="A397" s="3"/>
      <c r="C397" s="3"/>
      <c r="D397" s="3"/>
      <c r="E397" s="3"/>
      <c r="F397" s="3"/>
      <c r="G397" s="3"/>
      <c r="H397" s="3"/>
    </row>
    <row r="398" spans="1:8" x14ac:dyDescent="0.25">
      <c r="A398" s="3"/>
      <c r="C398" s="3"/>
      <c r="D398" s="3"/>
      <c r="E398" s="3"/>
      <c r="F398" s="3"/>
      <c r="G398" s="3"/>
      <c r="H398" s="3"/>
    </row>
    <row r="399" spans="1:8" x14ac:dyDescent="0.25">
      <c r="A399" s="3"/>
      <c r="C399" s="3"/>
      <c r="D399" s="3"/>
      <c r="E399" s="3"/>
      <c r="F399" s="3"/>
      <c r="G399" s="3"/>
      <c r="H399" s="3"/>
    </row>
    <row r="400" spans="1:8" x14ac:dyDescent="0.25">
      <c r="A400" s="3"/>
      <c r="C400" s="3"/>
      <c r="D400" s="3"/>
      <c r="E400" s="3"/>
      <c r="F400" s="3"/>
      <c r="G400" s="3"/>
      <c r="H400" s="3"/>
    </row>
    <row r="401" spans="1:8" x14ac:dyDescent="0.25">
      <c r="A401" s="3"/>
      <c r="C401" s="3"/>
      <c r="D401" s="3"/>
      <c r="E401" s="3"/>
      <c r="F401" s="3"/>
      <c r="G401" s="3"/>
      <c r="H401" s="3"/>
    </row>
    <row r="402" spans="1:8" x14ac:dyDescent="0.25">
      <c r="A402" s="3"/>
      <c r="C402" s="3"/>
      <c r="D402" s="3"/>
      <c r="E402" s="3"/>
      <c r="F402" s="3"/>
      <c r="G402" s="3"/>
      <c r="H402" s="3"/>
    </row>
    <row r="403" spans="1:8" x14ac:dyDescent="0.25">
      <c r="A403" s="3"/>
      <c r="C403" s="3"/>
      <c r="D403" s="3"/>
      <c r="E403" s="3"/>
      <c r="F403" s="3"/>
      <c r="G403" s="3"/>
      <c r="H403" s="3"/>
    </row>
    <row r="404" spans="1:8" x14ac:dyDescent="0.25">
      <c r="A404" s="3"/>
      <c r="C404" s="3"/>
      <c r="D404" s="3"/>
      <c r="E404" s="3"/>
      <c r="F404" s="3"/>
      <c r="G404" s="3"/>
      <c r="H404" s="3"/>
    </row>
    <row r="405" spans="1:8" x14ac:dyDescent="0.25">
      <c r="A405" s="3"/>
      <c r="C405" s="3"/>
      <c r="D405" s="3"/>
      <c r="E405" s="3"/>
      <c r="F405" s="3"/>
      <c r="G405" s="3"/>
      <c r="H405" s="3"/>
    </row>
    <row r="406" spans="1:8" x14ac:dyDescent="0.25">
      <c r="A406" s="3"/>
      <c r="C406" s="3"/>
      <c r="D406" s="3"/>
      <c r="E406" s="3"/>
      <c r="F406" s="3"/>
      <c r="G406" s="3"/>
      <c r="H406" s="3"/>
    </row>
    <row r="407" spans="1:8" x14ac:dyDescent="0.25">
      <c r="A407" s="3"/>
      <c r="C407" s="3"/>
      <c r="D407" s="3"/>
      <c r="E407" s="3"/>
      <c r="F407" s="3"/>
      <c r="G407" s="3"/>
      <c r="H407" s="3"/>
    </row>
    <row r="408" spans="1:8" x14ac:dyDescent="0.25">
      <c r="A408" s="3"/>
      <c r="C408" s="3"/>
      <c r="D408" s="3"/>
      <c r="E408" s="3"/>
      <c r="F408" s="3"/>
      <c r="G408" s="3"/>
      <c r="H408" s="3"/>
    </row>
    <row r="409" spans="1:8" x14ac:dyDescent="0.25">
      <c r="A409" s="3"/>
      <c r="C409" s="3"/>
      <c r="D409" s="3"/>
      <c r="E409" s="3"/>
      <c r="F409" s="3"/>
      <c r="G409" s="3"/>
      <c r="H409" s="3"/>
    </row>
    <row r="410" spans="1:8" x14ac:dyDescent="0.25">
      <c r="A410" s="3"/>
      <c r="C410" s="3"/>
      <c r="D410" s="3"/>
      <c r="E410" s="3"/>
      <c r="F410" s="3"/>
      <c r="G410" s="3"/>
      <c r="H410" s="3"/>
    </row>
    <row r="411" spans="1:8" x14ac:dyDescent="0.25">
      <c r="A411" s="3"/>
      <c r="C411" s="3"/>
      <c r="D411" s="3"/>
      <c r="E411" s="3"/>
      <c r="F411" s="3"/>
      <c r="G411" s="3"/>
      <c r="H411" s="3"/>
    </row>
    <row r="412" spans="1:8" x14ac:dyDescent="0.25">
      <c r="A412" s="3"/>
      <c r="C412" s="3"/>
      <c r="D412" s="3"/>
      <c r="E412" s="3"/>
      <c r="F412" s="3"/>
      <c r="G412" s="3"/>
      <c r="H412" s="3"/>
    </row>
    <row r="413" spans="1:8" x14ac:dyDescent="0.25">
      <c r="A413" s="3"/>
      <c r="C413" s="3"/>
      <c r="D413" s="3"/>
      <c r="E413" s="3"/>
      <c r="F413" s="3"/>
      <c r="G413" s="3"/>
      <c r="H413" s="3"/>
    </row>
    <row r="414" spans="1:8" x14ac:dyDescent="0.25">
      <c r="A414" s="3"/>
      <c r="C414" s="3"/>
      <c r="D414" s="3"/>
      <c r="E414" s="3"/>
      <c r="F414" s="3"/>
      <c r="G414" s="3"/>
      <c r="H414" s="3"/>
    </row>
    <row r="415" spans="1:8" x14ac:dyDescent="0.25">
      <c r="A415" s="3"/>
      <c r="C415" s="3"/>
      <c r="D415" s="3"/>
      <c r="E415" s="3"/>
      <c r="F415" s="3"/>
      <c r="G415" s="3"/>
      <c r="H415" s="3"/>
    </row>
    <row r="416" spans="1:8" x14ac:dyDescent="0.25">
      <c r="A416" s="3"/>
      <c r="C416" s="3"/>
      <c r="D416" s="3"/>
      <c r="E416" s="3"/>
      <c r="F416" s="3"/>
      <c r="G416" s="3"/>
      <c r="H416" s="3"/>
    </row>
    <row r="417" spans="1:8" x14ac:dyDescent="0.25">
      <c r="A417" s="3"/>
      <c r="C417" s="3"/>
      <c r="D417" s="3"/>
      <c r="E417" s="3"/>
      <c r="F417" s="3"/>
      <c r="G417" s="3"/>
      <c r="H417" s="3"/>
    </row>
    <row r="418" spans="1:8" x14ac:dyDescent="0.25">
      <c r="A418" s="3"/>
      <c r="C418" s="3"/>
      <c r="D418" s="3"/>
      <c r="E418" s="3"/>
      <c r="F418" s="3"/>
      <c r="G418" s="3"/>
      <c r="H418" s="3"/>
    </row>
    <row r="419" spans="1:8" x14ac:dyDescent="0.25">
      <c r="A419" s="3"/>
      <c r="C419" s="3"/>
      <c r="D419" s="3"/>
      <c r="E419" s="3"/>
      <c r="F419" s="3"/>
      <c r="G419" s="3"/>
      <c r="H419" s="3"/>
    </row>
    <row r="420" spans="1:8" x14ac:dyDescent="0.25">
      <c r="A420" s="3"/>
      <c r="C420" s="3"/>
      <c r="D420" s="3"/>
      <c r="E420" s="3"/>
      <c r="F420" s="3"/>
      <c r="G420" s="3"/>
      <c r="H420" s="3"/>
    </row>
    <row r="421" spans="1:8" x14ac:dyDescent="0.25">
      <c r="A421" s="3"/>
      <c r="C421" s="3"/>
      <c r="D421" s="3"/>
      <c r="E421" s="3"/>
      <c r="F421" s="3"/>
      <c r="G421" s="3"/>
      <c r="H421" s="3"/>
    </row>
    <row r="422" spans="1:8" x14ac:dyDescent="0.25">
      <c r="A422" s="3"/>
      <c r="C422" s="3"/>
      <c r="D422" s="3"/>
      <c r="E422" s="3"/>
      <c r="F422" s="3"/>
      <c r="G422" s="3"/>
      <c r="H422" s="3"/>
    </row>
    <row r="423" spans="1:8" x14ac:dyDescent="0.25">
      <c r="A423" s="3"/>
      <c r="C423" s="3"/>
      <c r="D423" s="3"/>
      <c r="E423" s="3"/>
      <c r="F423" s="3"/>
      <c r="G423" s="3"/>
      <c r="H423" s="3"/>
    </row>
    <row r="424" spans="1:8" x14ac:dyDescent="0.25">
      <c r="A424" s="3"/>
      <c r="C424" s="3"/>
      <c r="D424" s="3"/>
      <c r="E424" s="3"/>
      <c r="F424" s="3"/>
      <c r="G424" s="3"/>
      <c r="H424" s="3"/>
    </row>
    <row r="425" spans="1:8" x14ac:dyDescent="0.25">
      <c r="A425" s="3"/>
      <c r="C425" s="3"/>
      <c r="D425" s="3"/>
      <c r="E425" s="3"/>
      <c r="F425" s="3"/>
      <c r="G425" s="3"/>
      <c r="H425" s="3"/>
    </row>
    <row r="426" spans="1:8" x14ac:dyDescent="0.25">
      <c r="A426" s="3"/>
      <c r="C426" s="3"/>
      <c r="D426" s="3"/>
      <c r="E426" s="3"/>
      <c r="F426" s="3"/>
      <c r="G426" s="3"/>
      <c r="H426" s="3"/>
    </row>
    <row r="427" spans="1:8" x14ac:dyDescent="0.25">
      <c r="A427" s="3"/>
      <c r="C427" s="3"/>
      <c r="D427" s="3"/>
      <c r="E427" s="3"/>
      <c r="F427" s="3"/>
      <c r="G427" s="3"/>
      <c r="H427" s="3"/>
    </row>
    <row r="428" spans="1:8" x14ac:dyDescent="0.25">
      <c r="A428" s="3"/>
      <c r="C428" s="3"/>
      <c r="D428" s="3"/>
      <c r="E428" s="3"/>
      <c r="F428" s="3"/>
      <c r="G428" s="3"/>
      <c r="H428" s="3"/>
    </row>
    <row r="429" spans="1:8" x14ac:dyDescent="0.25">
      <c r="A429" s="3"/>
      <c r="C429" s="3"/>
      <c r="D429" s="3"/>
      <c r="E429" s="3"/>
      <c r="F429" s="3"/>
      <c r="G429" s="3"/>
      <c r="H429" s="3"/>
    </row>
    <row r="430" spans="1:8" x14ac:dyDescent="0.25">
      <c r="A430" s="3"/>
      <c r="C430" s="3"/>
      <c r="D430" s="3"/>
      <c r="E430" s="3"/>
      <c r="F430" s="3"/>
      <c r="G430" s="3"/>
      <c r="H430" s="3"/>
    </row>
    <row r="431" spans="1:8" x14ac:dyDescent="0.25">
      <c r="A431" s="3"/>
      <c r="C431" s="3"/>
      <c r="D431" s="3"/>
      <c r="E431" s="3"/>
      <c r="F431" s="3"/>
      <c r="G431" s="3"/>
      <c r="H431" s="3"/>
    </row>
    <row r="432" spans="1:8" x14ac:dyDescent="0.25">
      <c r="A432" s="3"/>
      <c r="C432" s="3"/>
      <c r="D432" s="3"/>
      <c r="E432" s="3"/>
      <c r="F432" s="3"/>
      <c r="G432" s="3"/>
      <c r="H432" s="3"/>
    </row>
    <row r="433" spans="1:8" x14ac:dyDescent="0.25">
      <c r="A433" s="3"/>
      <c r="C433" s="3"/>
      <c r="D433" s="3"/>
      <c r="E433" s="3"/>
      <c r="F433" s="3"/>
      <c r="G433" s="3"/>
      <c r="H433" s="3"/>
    </row>
    <row r="434" spans="1:8" x14ac:dyDescent="0.25">
      <c r="A434" s="3"/>
      <c r="C434" s="3"/>
      <c r="D434" s="3"/>
      <c r="E434" s="3"/>
      <c r="F434" s="3"/>
      <c r="G434" s="3"/>
      <c r="H434" s="3"/>
    </row>
    <row r="435" spans="1:8" x14ac:dyDescent="0.25">
      <c r="A435" s="3"/>
      <c r="C435" s="3"/>
      <c r="D435" s="3"/>
      <c r="E435" s="3"/>
      <c r="F435" s="3"/>
      <c r="G435" s="3"/>
      <c r="H435" s="3"/>
    </row>
    <row r="436" spans="1:8" x14ac:dyDescent="0.25">
      <c r="A436" s="3"/>
      <c r="C436" s="3"/>
      <c r="D436" s="3"/>
      <c r="E436" s="3"/>
      <c r="F436" s="3"/>
      <c r="G436" s="3"/>
      <c r="H436" s="3"/>
    </row>
    <row r="437" spans="1:8" x14ac:dyDescent="0.25">
      <c r="A437" s="3"/>
      <c r="C437" s="3"/>
      <c r="D437" s="3"/>
      <c r="E437" s="3"/>
      <c r="F437" s="3"/>
      <c r="G437" s="3"/>
      <c r="H437" s="3"/>
    </row>
    <row r="438" spans="1:8" x14ac:dyDescent="0.25">
      <c r="A438" s="3"/>
      <c r="C438" s="3"/>
      <c r="D438" s="3"/>
      <c r="E438" s="3"/>
      <c r="F438" s="3"/>
      <c r="G438" s="3"/>
      <c r="H438" s="3"/>
    </row>
    <row r="439" spans="1:8" x14ac:dyDescent="0.25">
      <c r="A439" s="3"/>
      <c r="C439" s="3"/>
      <c r="D439" s="3"/>
      <c r="E439" s="3"/>
      <c r="F439" s="3"/>
      <c r="G439" s="3"/>
      <c r="H439" s="3"/>
    </row>
    <row r="440" spans="1:8" x14ac:dyDescent="0.25">
      <c r="A440" s="3"/>
      <c r="C440" s="3"/>
      <c r="D440" s="3"/>
      <c r="E440" s="3"/>
      <c r="F440" s="3"/>
      <c r="G440" s="3"/>
      <c r="H440" s="3"/>
    </row>
    <row r="441" spans="1:8" x14ac:dyDescent="0.25">
      <c r="A441" s="3"/>
      <c r="C441" s="3"/>
      <c r="D441" s="3"/>
      <c r="E441" s="3"/>
      <c r="F441" s="3"/>
      <c r="G441" s="3"/>
      <c r="H441" s="3"/>
    </row>
    <row r="442" spans="1:8" x14ac:dyDescent="0.25">
      <c r="A442" s="3"/>
      <c r="C442" s="3"/>
      <c r="D442" s="3"/>
      <c r="E442" s="3"/>
      <c r="F442" s="3"/>
      <c r="G442" s="3"/>
      <c r="H442" s="3"/>
    </row>
    <row r="443" spans="1:8" x14ac:dyDescent="0.25">
      <c r="A443" s="3"/>
      <c r="C443" s="3"/>
      <c r="D443" s="3"/>
      <c r="E443" s="3"/>
      <c r="F443" s="3"/>
      <c r="G443" s="3"/>
      <c r="H443" s="3"/>
    </row>
    <row r="444" spans="1:8" x14ac:dyDescent="0.25">
      <c r="A444" s="3"/>
      <c r="C444" s="3"/>
      <c r="D444" s="3"/>
      <c r="E444" s="3"/>
      <c r="F444" s="3"/>
      <c r="G444" s="3"/>
      <c r="H444" s="3"/>
    </row>
    <row r="445" spans="1:8" x14ac:dyDescent="0.25">
      <c r="A445" s="3"/>
      <c r="C445" s="3"/>
      <c r="D445" s="3"/>
      <c r="E445" s="3"/>
      <c r="F445" s="3"/>
      <c r="G445" s="3"/>
      <c r="H445" s="3"/>
    </row>
    <row r="446" spans="1:8" x14ac:dyDescent="0.25">
      <c r="A446" s="3"/>
      <c r="C446" s="3"/>
      <c r="D446" s="3"/>
      <c r="E446" s="3"/>
      <c r="F446" s="3"/>
      <c r="G446" s="3"/>
      <c r="H446" s="3"/>
    </row>
    <row r="447" spans="1:8" x14ac:dyDescent="0.25">
      <c r="A447" s="3"/>
      <c r="C447" s="3"/>
      <c r="D447" s="3"/>
      <c r="E447" s="3"/>
      <c r="F447" s="3"/>
      <c r="G447" s="3"/>
      <c r="H447" s="3"/>
    </row>
    <row r="448" spans="1:8" x14ac:dyDescent="0.25">
      <c r="A448" s="3"/>
      <c r="C448" s="3"/>
      <c r="D448" s="3"/>
      <c r="E448" s="3"/>
      <c r="F448" s="3"/>
      <c r="G448" s="3"/>
      <c r="H448" s="3"/>
    </row>
    <row r="449" spans="1:8" x14ac:dyDescent="0.25">
      <c r="A449" s="3"/>
      <c r="C449" s="3"/>
      <c r="D449" s="3"/>
      <c r="E449" s="3"/>
      <c r="F449" s="3"/>
      <c r="G449" s="3"/>
      <c r="H449" s="3"/>
    </row>
    <row r="450" spans="1:8" x14ac:dyDescent="0.25">
      <c r="A450" s="3"/>
      <c r="C450" s="3"/>
      <c r="D450" s="3"/>
      <c r="E450" s="3"/>
      <c r="F450" s="3"/>
      <c r="G450" s="3"/>
      <c r="H450" s="3"/>
    </row>
    <row r="451" spans="1:8" x14ac:dyDescent="0.25">
      <c r="A451" s="3"/>
      <c r="C451" s="3"/>
      <c r="D451" s="3"/>
      <c r="E451" s="3"/>
      <c r="F451" s="3"/>
      <c r="G451" s="3"/>
      <c r="H451" s="3"/>
    </row>
    <row r="452" spans="1:8" x14ac:dyDescent="0.25">
      <c r="A452" s="3"/>
      <c r="C452" s="3"/>
      <c r="D452" s="3"/>
      <c r="E452" s="3"/>
      <c r="F452" s="3"/>
      <c r="G452" s="3"/>
      <c r="H452" s="3"/>
    </row>
    <row r="453" spans="1:8" x14ac:dyDescent="0.25">
      <c r="A453" s="3"/>
      <c r="C453" s="3"/>
      <c r="D453" s="3"/>
      <c r="E453" s="3"/>
      <c r="F453" s="3"/>
      <c r="G453" s="3"/>
      <c r="H453" s="3"/>
    </row>
    <row r="454" spans="1:8" x14ac:dyDescent="0.25">
      <c r="A454" s="3"/>
      <c r="C454" s="3"/>
      <c r="D454" s="3"/>
      <c r="E454" s="3"/>
      <c r="F454" s="3"/>
      <c r="G454" s="3"/>
      <c r="H454" s="3"/>
    </row>
    <row r="455" spans="1:8" x14ac:dyDescent="0.25">
      <c r="A455" s="3"/>
      <c r="C455" s="3"/>
      <c r="D455" s="3"/>
      <c r="E455" s="3"/>
      <c r="F455" s="3"/>
      <c r="G455" s="3"/>
      <c r="H455" s="3"/>
    </row>
    <row r="456" spans="1:8" x14ac:dyDescent="0.25">
      <c r="A456" s="3"/>
      <c r="C456" s="3"/>
      <c r="D456" s="3"/>
      <c r="E456" s="3"/>
      <c r="F456" s="3"/>
      <c r="G456" s="3"/>
      <c r="H456" s="3"/>
    </row>
    <row r="457" spans="1:8" x14ac:dyDescent="0.25">
      <c r="A457" s="3"/>
      <c r="C457" s="3"/>
      <c r="D457" s="3"/>
      <c r="E457" s="3"/>
      <c r="F457" s="3"/>
      <c r="G457" s="3"/>
      <c r="H457" s="3"/>
    </row>
    <row r="458" spans="1:8" x14ac:dyDescent="0.25">
      <c r="A458" s="3"/>
      <c r="C458" s="3"/>
      <c r="D458" s="3"/>
      <c r="E458" s="3"/>
      <c r="F458" s="3"/>
      <c r="G458" s="3"/>
      <c r="H458" s="3"/>
    </row>
    <row r="459" spans="1:8" x14ac:dyDescent="0.25">
      <c r="A459" s="3"/>
      <c r="C459" s="3"/>
      <c r="D459" s="3"/>
      <c r="E459" s="3"/>
      <c r="F459" s="3"/>
      <c r="G459" s="3"/>
      <c r="H459" s="3"/>
    </row>
    <row r="460" spans="1:8" x14ac:dyDescent="0.25">
      <c r="A460" s="3"/>
      <c r="C460" s="3"/>
      <c r="D460" s="3"/>
      <c r="E460" s="3"/>
      <c r="F460" s="3"/>
      <c r="G460" s="3"/>
      <c r="H460" s="3"/>
    </row>
    <row r="461" spans="1:8" x14ac:dyDescent="0.25">
      <c r="A461" s="3"/>
      <c r="C461" s="3"/>
      <c r="D461" s="3"/>
      <c r="E461" s="3"/>
      <c r="F461" s="3"/>
      <c r="G461" s="3"/>
      <c r="H461" s="3"/>
    </row>
    <row r="462" spans="1:8" x14ac:dyDescent="0.25">
      <c r="A462" s="3"/>
      <c r="C462" s="3"/>
      <c r="D462" s="3"/>
      <c r="E462" s="3"/>
      <c r="F462" s="3"/>
      <c r="G462" s="3"/>
      <c r="H462" s="3"/>
    </row>
    <row r="463" spans="1:8" x14ac:dyDescent="0.25">
      <c r="A463" s="3"/>
      <c r="C463" s="3"/>
      <c r="D463" s="3"/>
      <c r="E463" s="3"/>
      <c r="F463" s="3"/>
      <c r="G463" s="3"/>
      <c r="H463" s="3"/>
    </row>
    <row r="464" spans="1:8" x14ac:dyDescent="0.25">
      <c r="A464" s="3"/>
      <c r="C464" s="3"/>
      <c r="D464" s="3"/>
      <c r="E464" s="3"/>
      <c r="F464" s="3"/>
      <c r="G464" s="3"/>
      <c r="H464" s="3"/>
    </row>
    <row r="465" spans="1:8" x14ac:dyDescent="0.25">
      <c r="A465" s="3"/>
      <c r="C465" s="3"/>
      <c r="D465" s="3"/>
      <c r="E465" s="3"/>
      <c r="F465" s="3"/>
      <c r="G465" s="3"/>
      <c r="H465" s="3"/>
    </row>
    <row r="466" spans="1:8" x14ac:dyDescent="0.25">
      <c r="A466" s="3"/>
      <c r="C466" s="3"/>
      <c r="D466" s="3"/>
      <c r="E466" s="3"/>
      <c r="F466" s="3"/>
      <c r="G466" s="3"/>
      <c r="H466" s="3"/>
    </row>
    <row r="467" spans="1:8" x14ac:dyDescent="0.25">
      <c r="A467" s="3"/>
      <c r="C467" s="3"/>
      <c r="D467" s="3"/>
      <c r="E467" s="3"/>
      <c r="F467" s="3"/>
      <c r="G467" s="3"/>
      <c r="H467" s="3"/>
    </row>
    <row r="468" spans="1:8" x14ac:dyDescent="0.25">
      <c r="A468" s="3"/>
      <c r="C468" s="3"/>
      <c r="D468" s="3"/>
      <c r="E468" s="3"/>
      <c r="F468" s="3"/>
      <c r="G468" s="3"/>
      <c r="H468" s="3"/>
    </row>
    <row r="469" spans="1:8" x14ac:dyDescent="0.25">
      <c r="A469" s="3"/>
      <c r="C469" s="3"/>
      <c r="D469" s="3"/>
      <c r="E469" s="3"/>
      <c r="F469" s="3"/>
      <c r="G469" s="3"/>
      <c r="H469" s="3"/>
    </row>
    <row r="470" spans="1:8" x14ac:dyDescent="0.25">
      <c r="A470" s="3"/>
      <c r="C470" s="3"/>
      <c r="D470" s="3"/>
      <c r="E470" s="3"/>
      <c r="F470" s="3"/>
      <c r="G470" s="3"/>
      <c r="H470" s="3"/>
    </row>
    <row r="471" spans="1:8" x14ac:dyDescent="0.25">
      <c r="A471" s="3"/>
      <c r="C471" s="3"/>
      <c r="D471" s="3"/>
      <c r="E471" s="3"/>
      <c r="F471" s="3"/>
      <c r="G471" s="3"/>
      <c r="H471" s="3"/>
    </row>
    <row r="472" spans="1:8" x14ac:dyDescent="0.25">
      <c r="A472" s="3"/>
      <c r="C472" s="3"/>
      <c r="D472" s="3"/>
      <c r="E472" s="3"/>
      <c r="F472" s="3"/>
      <c r="G472" s="3"/>
      <c r="H472" s="3"/>
    </row>
    <row r="473" spans="1:8" x14ac:dyDescent="0.25">
      <c r="A473" s="3"/>
      <c r="C473" s="3"/>
      <c r="D473" s="3"/>
      <c r="E473" s="3"/>
      <c r="F473" s="3"/>
      <c r="G473" s="3"/>
      <c r="H473" s="3"/>
    </row>
    <row r="474" spans="1:8" x14ac:dyDescent="0.25">
      <c r="A474" s="3"/>
      <c r="C474" s="3"/>
      <c r="D474" s="3"/>
      <c r="E474" s="3"/>
      <c r="F474" s="3"/>
      <c r="G474" s="3"/>
      <c r="H474" s="3"/>
    </row>
    <row r="475" spans="1:8" x14ac:dyDescent="0.25">
      <c r="A475" s="3"/>
      <c r="C475" s="3"/>
      <c r="D475" s="3"/>
      <c r="E475" s="3"/>
      <c r="F475" s="3"/>
      <c r="G475" s="3"/>
      <c r="H475" s="3"/>
    </row>
    <row r="476" spans="1:8" x14ac:dyDescent="0.25">
      <c r="A476" s="3"/>
      <c r="C476" s="3"/>
      <c r="D476" s="3"/>
      <c r="E476" s="3"/>
      <c r="F476" s="3"/>
      <c r="G476" s="3"/>
      <c r="H476" s="3"/>
    </row>
    <row r="477" spans="1:8" x14ac:dyDescent="0.25">
      <c r="A477" s="3"/>
      <c r="C477" s="3"/>
      <c r="D477" s="3"/>
      <c r="E477" s="3"/>
      <c r="F477" s="3"/>
      <c r="G477" s="3"/>
      <c r="H477" s="3"/>
    </row>
    <row r="478" spans="1:8" x14ac:dyDescent="0.25">
      <c r="A478" s="3"/>
      <c r="C478" s="3"/>
      <c r="D478" s="3"/>
      <c r="E478" s="3"/>
      <c r="F478" s="3"/>
      <c r="G478" s="3"/>
      <c r="H478" s="3"/>
    </row>
    <row r="479" spans="1:8" x14ac:dyDescent="0.25">
      <c r="A479" s="3"/>
      <c r="C479" s="3"/>
      <c r="D479" s="3"/>
      <c r="E479" s="3"/>
      <c r="F479" s="3"/>
      <c r="G479" s="3"/>
      <c r="H479" s="3"/>
    </row>
    <row r="480" spans="1:8" x14ac:dyDescent="0.25">
      <c r="A480" s="3"/>
      <c r="C480" s="3"/>
      <c r="D480" s="3"/>
      <c r="E480" s="3"/>
      <c r="F480" s="3"/>
      <c r="G480" s="3"/>
      <c r="H480" s="3"/>
    </row>
    <row r="481" spans="1:8" x14ac:dyDescent="0.25">
      <c r="A481" s="3"/>
      <c r="C481" s="3"/>
      <c r="D481" s="3"/>
      <c r="E481" s="3"/>
      <c r="F481" s="3"/>
      <c r="G481" s="3"/>
      <c r="H481" s="3"/>
    </row>
    <row r="482" spans="1:8" x14ac:dyDescent="0.25">
      <c r="A482" s="3"/>
      <c r="C482" s="3"/>
      <c r="D482" s="3"/>
      <c r="E482" s="3"/>
      <c r="F482" s="3"/>
      <c r="G482" s="3"/>
      <c r="H482" s="3"/>
    </row>
    <row r="483" spans="1:8" x14ac:dyDescent="0.25">
      <c r="A483" s="3"/>
      <c r="C483" s="3"/>
      <c r="D483" s="3"/>
      <c r="E483" s="3"/>
      <c r="F483" s="3"/>
      <c r="G483" s="3"/>
      <c r="H483" s="3"/>
    </row>
    <row r="484" spans="1:8" x14ac:dyDescent="0.25">
      <c r="A484" s="3"/>
      <c r="C484" s="3"/>
      <c r="D484" s="3"/>
      <c r="E484" s="3"/>
      <c r="F484" s="3"/>
      <c r="G484" s="3"/>
      <c r="H484" s="3"/>
    </row>
    <row r="485" spans="1:8" x14ac:dyDescent="0.25">
      <c r="A485" s="3"/>
      <c r="C485" s="3"/>
      <c r="D485" s="3"/>
      <c r="E485" s="3"/>
      <c r="F485" s="3"/>
      <c r="G485" s="3"/>
      <c r="H485" s="3"/>
    </row>
    <row r="486" spans="1:8" x14ac:dyDescent="0.25">
      <c r="A486" s="3"/>
      <c r="C486" s="3"/>
      <c r="D486" s="3"/>
      <c r="E486" s="3"/>
      <c r="F486" s="3"/>
      <c r="G486" s="3"/>
      <c r="H486" s="3"/>
    </row>
    <row r="487" spans="1:8" x14ac:dyDescent="0.25">
      <c r="A487" s="3"/>
      <c r="C487" s="3"/>
      <c r="D487" s="3"/>
      <c r="E487" s="3"/>
      <c r="F487" s="3"/>
      <c r="G487" s="3"/>
      <c r="H487" s="3"/>
    </row>
    <row r="488" spans="1:8" x14ac:dyDescent="0.25">
      <c r="A488" s="3"/>
      <c r="C488" s="3"/>
      <c r="D488" s="3"/>
      <c r="E488" s="3"/>
      <c r="F488" s="3"/>
      <c r="G488" s="3"/>
      <c r="H488" s="3"/>
    </row>
    <row r="489" spans="1:8" x14ac:dyDescent="0.25">
      <c r="A489" s="3"/>
      <c r="C489" s="3"/>
      <c r="D489" s="3"/>
      <c r="E489" s="3"/>
      <c r="F489" s="3"/>
      <c r="G489" s="3"/>
      <c r="H489" s="3"/>
    </row>
    <row r="490" spans="1:8" x14ac:dyDescent="0.25">
      <c r="A490" s="3"/>
      <c r="C490" s="3"/>
      <c r="D490" s="3"/>
      <c r="E490" s="3"/>
      <c r="F490" s="3"/>
      <c r="G490" s="3"/>
      <c r="H490" s="3"/>
    </row>
    <row r="491" spans="1:8" x14ac:dyDescent="0.25">
      <c r="A491" s="3"/>
      <c r="C491" s="3"/>
      <c r="D491" s="3"/>
      <c r="E491" s="3"/>
      <c r="F491" s="3"/>
      <c r="G491" s="3"/>
      <c r="H491" s="3"/>
    </row>
    <row r="492" spans="1:8" x14ac:dyDescent="0.25">
      <c r="A492" s="3"/>
      <c r="C492" s="3"/>
      <c r="D492" s="3"/>
      <c r="E492" s="3"/>
      <c r="F492" s="3"/>
      <c r="G492" s="3"/>
      <c r="H492" s="3"/>
    </row>
    <row r="493" spans="1:8" x14ac:dyDescent="0.25">
      <c r="A493" s="3"/>
      <c r="C493" s="3"/>
      <c r="D493" s="3"/>
      <c r="E493" s="3"/>
      <c r="F493" s="3"/>
      <c r="G493" s="3"/>
      <c r="H493" s="3"/>
    </row>
    <row r="494" spans="1:8" x14ac:dyDescent="0.25">
      <c r="A494" s="3"/>
      <c r="C494" s="3"/>
      <c r="D494" s="3"/>
      <c r="E494" s="3"/>
      <c r="F494" s="3"/>
      <c r="G494" s="3"/>
      <c r="H494" s="3"/>
    </row>
    <row r="495" spans="1:8" x14ac:dyDescent="0.25">
      <c r="A495" s="3"/>
      <c r="C495" s="3"/>
      <c r="D495" s="3"/>
      <c r="E495" s="3"/>
      <c r="F495" s="3"/>
      <c r="G495" s="3"/>
      <c r="H495" s="3"/>
    </row>
    <row r="496" spans="1:8" x14ac:dyDescent="0.25">
      <c r="A496" s="3"/>
      <c r="C496" s="3"/>
      <c r="D496" s="3"/>
      <c r="E496" s="3"/>
      <c r="F496" s="3"/>
      <c r="G496" s="3"/>
      <c r="H496" s="3"/>
    </row>
    <row r="497" spans="1:8" x14ac:dyDescent="0.25">
      <c r="A497" s="3"/>
      <c r="C497" s="3"/>
      <c r="D497" s="3"/>
      <c r="E497" s="3"/>
      <c r="F497" s="3"/>
      <c r="G497" s="3"/>
      <c r="H497" s="3"/>
    </row>
    <row r="498" spans="1:8" x14ac:dyDescent="0.25">
      <c r="A498" s="3"/>
      <c r="C498" s="3"/>
      <c r="D498" s="3"/>
      <c r="E498" s="3"/>
      <c r="F498" s="3"/>
      <c r="G498" s="3"/>
      <c r="H498" s="3"/>
    </row>
    <row r="499" spans="1:8" x14ac:dyDescent="0.25">
      <c r="A499" s="3"/>
      <c r="C499" s="3"/>
      <c r="D499" s="3"/>
      <c r="E499" s="3"/>
      <c r="F499" s="3"/>
      <c r="G499" s="3"/>
      <c r="H499" s="3"/>
    </row>
    <row r="500" spans="1:8" x14ac:dyDescent="0.25">
      <c r="A500" s="3"/>
      <c r="C500" s="3"/>
      <c r="D500" s="3"/>
      <c r="E500" s="3"/>
      <c r="F500" s="3"/>
      <c r="G500" s="3"/>
      <c r="H500" s="3"/>
    </row>
    <row r="501" spans="1:8" x14ac:dyDescent="0.25">
      <c r="A501" s="3"/>
      <c r="C501" s="3"/>
      <c r="D501" s="3"/>
      <c r="E501" s="3"/>
      <c r="F501" s="3"/>
      <c r="G501" s="3"/>
      <c r="H501" s="3"/>
    </row>
    <row r="502" spans="1:8" x14ac:dyDescent="0.25">
      <c r="A502" s="3"/>
      <c r="C502" s="3"/>
      <c r="D502" s="3"/>
      <c r="E502" s="3"/>
      <c r="F502" s="3"/>
      <c r="G502" s="3"/>
      <c r="H502" s="3"/>
    </row>
    <row r="503" spans="1:8" x14ac:dyDescent="0.25">
      <c r="A503" s="3"/>
      <c r="C503" s="3"/>
      <c r="D503" s="3"/>
      <c r="E503" s="3"/>
      <c r="F503" s="3"/>
      <c r="G503" s="3"/>
      <c r="H503" s="3"/>
    </row>
    <row r="504" spans="1:8" x14ac:dyDescent="0.25">
      <c r="A504" s="3"/>
      <c r="C504" s="3"/>
      <c r="D504" s="3"/>
      <c r="E504" s="3"/>
      <c r="F504" s="3"/>
      <c r="G504" s="3"/>
      <c r="H504" s="3"/>
    </row>
    <row r="505" spans="1:8" x14ac:dyDescent="0.25">
      <c r="A505" s="3"/>
      <c r="C505" s="3"/>
      <c r="D505" s="3"/>
      <c r="E505" s="3"/>
      <c r="F505" s="3"/>
      <c r="G505" s="3"/>
      <c r="H505" s="3"/>
    </row>
    <row r="506" spans="1:8" x14ac:dyDescent="0.25">
      <c r="A506" s="3"/>
      <c r="C506" s="3"/>
      <c r="D506" s="3"/>
      <c r="E506" s="3"/>
      <c r="F506" s="3"/>
      <c r="G506" s="3"/>
      <c r="H506" s="3"/>
    </row>
    <row r="507" spans="1:8" x14ac:dyDescent="0.25">
      <c r="A507" s="3"/>
      <c r="C507" s="3"/>
      <c r="D507" s="3"/>
      <c r="E507" s="3"/>
      <c r="F507" s="3"/>
      <c r="G507" s="3"/>
      <c r="H507" s="3"/>
    </row>
    <row r="508" spans="1:8" x14ac:dyDescent="0.25">
      <c r="A508" s="3"/>
      <c r="C508" s="3"/>
      <c r="D508" s="3"/>
      <c r="E508" s="3"/>
      <c r="F508" s="3"/>
      <c r="G508" s="3"/>
      <c r="H508" s="3"/>
    </row>
    <row r="509" spans="1:8" x14ac:dyDescent="0.25">
      <c r="A509" s="3"/>
      <c r="C509" s="3"/>
      <c r="D509" s="3"/>
      <c r="E509" s="3"/>
      <c r="F509" s="3"/>
      <c r="G509" s="3"/>
      <c r="H509" s="3"/>
    </row>
    <row r="510" spans="1:8" x14ac:dyDescent="0.25">
      <c r="A510" s="3"/>
      <c r="C510" s="3"/>
      <c r="D510" s="3"/>
      <c r="E510" s="3"/>
      <c r="F510" s="3"/>
      <c r="G510" s="3"/>
      <c r="H510" s="3"/>
    </row>
    <row r="511" spans="1:8" x14ac:dyDescent="0.25">
      <c r="A511" s="3"/>
      <c r="C511" s="3"/>
      <c r="D511" s="3"/>
      <c r="E511" s="3"/>
      <c r="F511" s="3"/>
      <c r="G511" s="3"/>
      <c r="H511" s="3"/>
    </row>
    <row r="512" spans="1:8" x14ac:dyDescent="0.25">
      <c r="A512" s="3"/>
      <c r="C512" s="3"/>
      <c r="D512" s="3"/>
      <c r="E512" s="3"/>
      <c r="F512" s="3"/>
      <c r="G512" s="3"/>
      <c r="H512" s="3"/>
    </row>
    <row r="513" spans="1:8" x14ac:dyDescent="0.25">
      <c r="A513" s="3"/>
      <c r="C513" s="3"/>
      <c r="D513" s="3"/>
      <c r="E513" s="3"/>
      <c r="F513" s="3"/>
      <c r="G513" s="3"/>
      <c r="H513" s="3"/>
    </row>
    <row r="514" spans="1:8" x14ac:dyDescent="0.25">
      <c r="A514" s="3"/>
      <c r="C514" s="3"/>
      <c r="D514" s="3"/>
      <c r="E514" s="3"/>
      <c r="F514" s="3"/>
      <c r="G514" s="3"/>
      <c r="H514" s="3"/>
    </row>
    <row r="515" spans="1:8" x14ac:dyDescent="0.25">
      <c r="A515" s="3"/>
      <c r="C515" s="3"/>
      <c r="D515" s="3"/>
      <c r="E515" s="3"/>
      <c r="F515" s="3"/>
      <c r="G515" s="3"/>
      <c r="H515" s="3"/>
    </row>
    <row r="516" spans="1:8" x14ac:dyDescent="0.25">
      <c r="A516" s="3"/>
      <c r="C516" s="3"/>
      <c r="D516" s="3"/>
      <c r="E516" s="3"/>
      <c r="F516" s="3"/>
      <c r="G516" s="3"/>
      <c r="H516" s="3"/>
    </row>
    <row r="517" spans="1:8" x14ac:dyDescent="0.25">
      <c r="A517" s="3"/>
      <c r="C517" s="3"/>
      <c r="D517" s="3"/>
      <c r="E517" s="3"/>
      <c r="F517" s="3"/>
      <c r="G517" s="3"/>
      <c r="H517" s="3"/>
    </row>
    <row r="518" spans="1:8" x14ac:dyDescent="0.25">
      <c r="A518" s="3"/>
      <c r="C518" s="3"/>
      <c r="D518" s="3"/>
      <c r="E518" s="3"/>
      <c r="F518" s="3"/>
      <c r="G518" s="3"/>
      <c r="H518" s="3"/>
    </row>
    <row r="519" spans="1:8" x14ac:dyDescent="0.25">
      <c r="A519" s="3"/>
      <c r="C519" s="3"/>
      <c r="D519" s="3"/>
      <c r="E519" s="3"/>
      <c r="F519" s="3"/>
      <c r="G519" s="3"/>
      <c r="H519" s="3"/>
    </row>
    <row r="520" spans="1:8" x14ac:dyDescent="0.25">
      <c r="A520" s="3"/>
      <c r="C520" s="3"/>
      <c r="D520" s="3"/>
      <c r="E520" s="3"/>
      <c r="F520" s="3"/>
      <c r="G520" s="3"/>
      <c r="H520" s="3"/>
    </row>
    <row r="521" spans="1:8" x14ac:dyDescent="0.25">
      <c r="A521" s="3"/>
      <c r="C521" s="3"/>
      <c r="D521" s="3"/>
      <c r="E521" s="3"/>
      <c r="F521" s="3"/>
      <c r="G521" s="3"/>
      <c r="H521" s="3"/>
    </row>
    <row r="522" spans="1:8" x14ac:dyDescent="0.25">
      <c r="A522" s="3"/>
      <c r="C522" s="3"/>
      <c r="D522" s="3"/>
      <c r="E522" s="3"/>
      <c r="F522" s="3"/>
      <c r="G522" s="3"/>
      <c r="H522" s="3"/>
    </row>
    <row r="523" spans="1:8" x14ac:dyDescent="0.25">
      <c r="A523" s="3"/>
      <c r="C523" s="3"/>
      <c r="D523" s="3"/>
      <c r="E523" s="3"/>
      <c r="F523" s="3"/>
      <c r="G523" s="3"/>
      <c r="H523" s="3"/>
    </row>
    <row r="524" spans="1:8" x14ac:dyDescent="0.25">
      <c r="A524" s="3"/>
      <c r="C524" s="3"/>
      <c r="D524" s="3"/>
      <c r="E524" s="3"/>
      <c r="F524" s="3"/>
      <c r="G524" s="3"/>
      <c r="H524" s="3"/>
    </row>
    <row r="525" spans="1:8" x14ac:dyDescent="0.25">
      <c r="A525" s="3"/>
      <c r="C525" s="3"/>
      <c r="D525" s="3"/>
      <c r="E525" s="3"/>
      <c r="F525" s="3"/>
      <c r="G525" s="3"/>
      <c r="H525" s="3"/>
    </row>
    <row r="526" spans="1:8" x14ac:dyDescent="0.25">
      <c r="A526" s="3"/>
      <c r="C526" s="3"/>
      <c r="D526" s="3"/>
      <c r="E526" s="3"/>
      <c r="F526" s="3"/>
      <c r="G526" s="3"/>
      <c r="H526" s="3"/>
    </row>
    <row r="527" spans="1:8" x14ac:dyDescent="0.25">
      <c r="A527" s="3"/>
      <c r="C527" s="3"/>
      <c r="D527" s="3"/>
      <c r="E527" s="3"/>
      <c r="F527" s="3"/>
      <c r="G527" s="3"/>
      <c r="H527" s="3"/>
    </row>
    <row r="528" spans="1:8" x14ac:dyDescent="0.25">
      <c r="A528" s="3"/>
      <c r="C528" s="3"/>
      <c r="D528" s="3"/>
      <c r="E528" s="3"/>
      <c r="F528" s="3"/>
      <c r="G528" s="3"/>
      <c r="H528" s="3"/>
    </row>
    <row r="529" spans="1:8" x14ac:dyDescent="0.25">
      <c r="A529" s="3"/>
      <c r="C529" s="3"/>
      <c r="D529" s="3"/>
      <c r="E529" s="3"/>
      <c r="F529" s="3"/>
      <c r="G529" s="3"/>
      <c r="H529" s="3"/>
    </row>
    <row r="530" spans="1:8" x14ac:dyDescent="0.25">
      <c r="A530" s="3"/>
      <c r="C530" s="3"/>
      <c r="D530" s="3"/>
      <c r="E530" s="3"/>
      <c r="F530" s="3"/>
      <c r="G530" s="3"/>
      <c r="H530" s="3"/>
    </row>
    <row r="531" spans="1:8" x14ac:dyDescent="0.25">
      <c r="A531" s="3"/>
      <c r="C531" s="3"/>
      <c r="D531" s="3"/>
      <c r="E531" s="3"/>
      <c r="F531" s="3"/>
      <c r="G531" s="3"/>
      <c r="H531" s="3"/>
    </row>
    <row r="532" spans="1:8" x14ac:dyDescent="0.25">
      <c r="A532" s="3"/>
      <c r="C532" s="3"/>
      <c r="D532" s="3"/>
      <c r="E532" s="3"/>
      <c r="F532" s="3"/>
      <c r="G532" s="3"/>
      <c r="H532" s="3"/>
    </row>
    <row r="533" spans="1:8" x14ac:dyDescent="0.25">
      <c r="A533" s="3"/>
      <c r="C533" s="3"/>
      <c r="D533" s="3"/>
      <c r="E533" s="3"/>
      <c r="F533" s="3"/>
      <c r="G533" s="3"/>
      <c r="H533" s="3"/>
    </row>
    <row r="534" spans="1:8" x14ac:dyDescent="0.25">
      <c r="A534" s="3"/>
      <c r="C534" s="3"/>
      <c r="D534" s="3"/>
      <c r="E534" s="3"/>
      <c r="F534" s="3"/>
      <c r="G534" s="3"/>
      <c r="H534" s="3"/>
    </row>
    <row r="535" spans="1:8" x14ac:dyDescent="0.25">
      <c r="A535" s="3"/>
      <c r="C535" s="3"/>
      <c r="D535" s="3"/>
      <c r="E535" s="3"/>
      <c r="F535" s="3"/>
      <c r="G535" s="3"/>
      <c r="H535" s="3"/>
    </row>
    <row r="536" spans="1:8" x14ac:dyDescent="0.25">
      <c r="A536" s="3"/>
      <c r="C536" s="3"/>
      <c r="D536" s="3"/>
      <c r="E536" s="3"/>
      <c r="F536" s="3"/>
      <c r="G536" s="3"/>
      <c r="H536" s="3"/>
    </row>
    <row r="537" spans="1:8" x14ac:dyDescent="0.25">
      <c r="A537" s="3"/>
      <c r="C537" s="3"/>
      <c r="D537" s="3"/>
      <c r="E537" s="3"/>
      <c r="F537" s="3"/>
      <c r="G537" s="3"/>
      <c r="H537" s="3"/>
    </row>
    <row r="538" spans="1:8" x14ac:dyDescent="0.25">
      <c r="A538" s="3"/>
      <c r="C538" s="3"/>
      <c r="D538" s="3"/>
      <c r="E538" s="3"/>
      <c r="F538" s="3"/>
      <c r="G538" s="3"/>
      <c r="H538" s="3"/>
    </row>
    <row r="539" spans="1:8" x14ac:dyDescent="0.25">
      <c r="A539" s="3"/>
      <c r="C539" s="3"/>
      <c r="D539" s="3"/>
      <c r="E539" s="3"/>
      <c r="F539" s="3"/>
      <c r="G539" s="3"/>
      <c r="H539" s="3"/>
    </row>
    <row r="540" spans="1:8" x14ac:dyDescent="0.25">
      <c r="A540" s="3"/>
      <c r="C540" s="3"/>
      <c r="D540" s="3"/>
      <c r="E540" s="3"/>
      <c r="F540" s="3"/>
      <c r="G540" s="3"/>
      <c r="H540" s="3"/>
    </row>
    <row r="541" spans="1:8" x14ac:dyDescent="0.25">
      <c r="A541" s="3"/>
      <c r="C541" s="3"/>
      <c r="D541" s="3"/>
      <c r="E541" s="3"/>
      <c r="F541" s="3"/>
      <c r="G541" s="3"/>
      <c r="H541" s="3"/>
    </row>
    <row r="542" spans="1:8" x14ac:dyDescent="0.25">
      <c r="A542" s="3"/>
      <c r="C542" s="3"/>
      <c r="D542" s="3"/>
      <c r="E542" s="3"/>
      <c r="F542" s="3"/>
      <c r="G542" s="3"/>
      <c r="H542" s="3"/>
    </row>
    <row r="543" spans="1:8" x14ac:dyDescent="0.25">
      <c r="A543" s="3"/>
      <c r="C543" s="3"/>
      <c r="D543" s="3"/>
      <c r="E543" s="3"/>
      <c r="F543" s="3"/>
      <c r="G543" s="3"/>
      <c r="H543" s="3"/>
    </row>
    <row r="544" spans="1:8" x14ac:dyDescent="0.25">
      <c r="A544" s="3"/>
      <c r="C544" s="3"/>
      <c r="D544" s="3"/>
      <c r="E544" s="3"/>
      <c r="F544" s="3"/>
      <c r="G544" s="3"/>
      <c r="H544" s="3"/>
    </row>
    <row r="545" spans="1:8" x14ac:dyDescent="0.25">
      <c r="A545" s="3"/>
      <c r="C545" s="3"/>
      <c r="D545" s="3"/>
      <c r="E545" s="3"/>
      <c r="F545" s="3"/>
      <c r="G545" s="3"/>
      <c r="H545" s="3"/>
    </row>
    <row r="546" spans="1:8" x14ac:dyDescent="0.25">
      <c r="A546" s="3"/>
      <c r="C546" s="3"/>
      <c r="D546" s="3"/>
      <c r="E546" s="3"/>
      <c r="F546" s="3"/>
      <c r="G546" s="3"/>
      <c r="H546" s="3"/>
    </row>
    <row r="547" spans="1:8" x14ac:dyDescent="0.25">
      <c r="A547" s="3"/>
      <c r="C547" s="3"/>
      <c r="D547" s="3"/>
      <c r="E547" s="3"/>
      <c r="F547" s="3"/>
      <c r="G547" s="3"/>
      <c r="H547" s="3"/>
    </row>
    <row r="548" spans="1:8" x14ac:dyDescent="0.25">
      <c r="A548" s="3"/>
      <c r="C548" s="3"/>
      <c r="D548" s="3"/>
      <c r="E548" s="3"/>
      <c r="F548" s="3"/>
      <c r="G548" s="3"/>
      <c r="H548" s="3"/>
    </row>
    <row r="549" spans="1:8" x14ac:dyDescent="0.25">
      <c r="A549" s="3"/>
      <c r="C549" s="3"/>
      <c r="D549" s="3"/>
      <c r="E549" s="3"/>
      <c r="F549" s="3"/>
      <c r="G549" s="3"/>
      <c r="H549" s="3"/>
    </row>
    <row r="550" spans="1:8" x14ac:dyDescent="0.25">
      <c r="A550" s="3"/>
      <c r="C550" s="3"/>
      <c r="D550" s="3"/>
      <c r="E550" s="3"/>
      <c r="F550" s="3"/>
      <c r="G550" s="3"/>
      <c r="H550" s="3"/>
    </row>
    <row r="551" spans="1:8" x14ac:dyDescent="0.25">
      <c r="A551" s="3"/>
      <c r="C551" s="3"/>
      <c r="D551" s="3"/>
      <c r="E551" s="3"/>
      <c r="F551" s="3"/>
      <c r="G551" s="3"/>
      <c r="H551" s="3"/>
    </row>
    <row r="552" spans="1:8" x14ac:dyDescent="0.25">
      <c r="A552" s="3"/>
      <c r="C552" s="3"/>
      <c r="D552" s="3"/>
      <c r="E552" s="3"/>
      <c r="F552" s="3"/>
      <c r="G552" s="3"/>
      <c r="H552" s="3"/>
    </row>
    <row r="553" spans="1:8" x14ac:dyDescent="0.25">
      <c r="A553" s="3"/>
      <c r="C553" s="3"/>
      <c r="D553" s="3"/>
      <c r="E553" s="3"/>
      <c r="F553" s="3"/>
      <c r="G553" s="3"/>
      <c r="H553" s="3"/>
    </row>
    <row r="554" spans="1:8" x14ac:dyDescent="0.25">
      <c r="A554" s="3"/>
      <c r="C554" s="3"/>
      <c r="D554" s="3"/>
      <c r="E554" s="3"/>
      <c r="F554" s="3"/>
      <c r="G554" s="3"/>
      <c r="H554" s="3"/>
    </row>
    <row r="555" spans="1:8" x14ac:dyDescent="0.25">
      <c r="A555" s="3"/>
      <c r="C555" s="3"/>
      <c r="D555" s="3"/>
      <c r="E555" s="3"/>
      <c r="F555" s="3"/>
      <c r="G555" s="3"/>
      <c r="H555" s="3"/>
    </row>
    <row r="556" spans="1:8" x14ac:dyDescent="0.25">
      <c r="A556" s="3"/>
      <c r="C556" s="3"/>
      <c r="D556" s="3"/>
      <c r="E556" s="3"/>
      <c r="F556" s="3"/>
      <c r="G556" s="3"/>
      <c r="H556" s="3"/>
    </row>
    <row r="557" spans="1:8" x14ac:dyDescent="0.25">
      <c r="A557" s="3"/>
      <c r="C557" s="3"/>
      <c r="D557" s="3"/>
      <c r="E557" s="3"/>
      <c r="F557" s="3"/>
      <c r="G557" s="3"/>
      <c r="H557" s="3"/>
    </row>
    <row r="558" spans="1:8" x14ac:dyDescent="0.25">
      <c r="A558" s="3"/>
      <c r="C558" s="3"/>
      <c r="D558" s="3"/>
      <c r="E558" s="3"/>
      <c r="F558" s="3"/>
      <c r="G558" s="3"/>
      <c r="H558" s="3"/>
    </row>
    <row r="559" spans="1:8" x14ac:dyDescent="0.25">
      <c r="A559" s="3"/>
      <c r="C559" s="3"/>
      <c r="D559" s="3"/>
      <c r="E559" s="3"/>
      <c r="F559" s="3"/>
      <c r="G559" s="3"/>
      <c r="H559" s="3"/>
    </row>
    <row r="560" spans="1:8" x14ac:dyDescent="0.25">
      <c r="A560" s="3"/>
      <c r="C560" s="3"/>
      <c r="D560" s="3"/>
      <c r="E560" s="3"/>
      <c r="F560" s="3"/>
      <c r="G560" s="3"/>
      <c r="H560" s="3"/>
    </row>
    <row r="561" spans="1:8" x14ac:dyDescent="0.25">
      <c r="A561" s="3"/>
      <c r="C561" s="3"/>
      <c r="D561" s="3"/>
      <c r="E561" s="3"/>
      <c r="F561" s="3"/>
      <c r="G561" s="3"/>
      <c r="H561" s="3"/>
    </row>
    <row r="562" spans="1:8" x14ac:dyDescent="0.25">
      <c r="A562" s="3"/>
      <c r="C562" s="3"/>
      <c r="D562" s="3"/>
      <c r="E562" s="3"/>
      <c r="F562" s="3"/>
      <c r="G562" s="3"/>
      <c r="H562" s="3"/>
    </row>
    <row r="563" spans="1:8" x14ac:dyDescent="0.25">
      <c r="A563" s="3"/>
      <c r="C563" s="3"/>
      <c r="D563" s="3"/>
      <c r="E563" s="3"/>
      <c r="F563" s="3"/>
      <c r="G563" s="3"/>
      <c r="H563" s="3"/>
    </row>
    <row r="564" spans="1:8" x14ac:dyDescent="0.25">
      <c r="A564" s="3"/>
      <c r="C564" s="3"/>
      <c r="D564" s="3"/>
      <c r="E564" s="3"/>
      <c r="F564" s="3"/>
      <c r="G564" s="3"/>
      <c r="H564" s="3"/>
    </row>
    <row r="565" spans="1:8" x14ac:dyDescent="0.25">
      <c r="A565" s="3"/>
      <c r="C565" s="3"/>
      <c r="D565" s="3"/>
      <c r="E565" s="3"/>
      <c r="F565" s="3"/>
      <c r="G565" s="3"/>
      <c r="H565" s="3"/>
    </row>
    <row r="566" spans="1:8" x14ac:dyDescent="0.25">
      <c r="A566" s="3"/>
      <c r="C566" s="3"/>
      <c r="D566" s="3"/>
      <c r="E566" s="3"/>
      <c r="F566" s="3"/>
      <c r="G566" s="3"/>
      <c r="H566" s="3"/>
    </row>
    <row r="567" spans="1:8" x14ac:dyDescent="0.25">
      <c r="A567" s="3"/>
      <c r="C567" s="3"/>
      <c r="D567" s="3"/>
      <c r="E567" s="3"/>
      <c r="F567" s="3"/>
      <c r="G567" s="3"/>
      <c r="H567" s="3"/>
    </row>
    <row r="568" spans="1:8" x14ac:dyDescent="0.25">
      <c r="A568" s="3"/>
      <c r="C568" s="3"/>
      <c r="D568" s="3"/>
      <c r="E568" s="3"/>
      <c r="F568" s="3"/>
      <c r="G568" s="3"/>
      <c r="H568" s="3"/>
    </row>
    <row r="569" spans="1:8" x14ac:dyDescent="0.25">
      <c r="A569" s="3"/>
      <c r="C569" s="3"/>
      <c r="D569" s="3"/>
      <c r="E569" s="3"/>
      <c r="F569" s="3"/>
      <c r="G569" s="3"/>
      <c r="H569" s="3"/>
    </row>
    <row r="570" spans="1:8" x14ac:dyDescent="0.25">
      <c r="A570" s="3"/>
      <c r="C570" s="3"/>
      <c r="D570" s="3"/>
      <c r="E570" s="3"/>
      <c r="F570" s="3"/>
      <c r="G570" s="3"/>
      <c r="H570" s="3"/>
    </row>
    <row r="571" spans="1:8" x14ac:dyDescent="0.25">
      <c r="A571" s="3"/>
      <c r="C571" s="3"/>
      <c r="D571" s="3"/>
      <c r="E571" s="3"/>
      <c r="F571" s="3"/>
      <c r="G571" s="3"/>
      <c r="H571" s="3"/>
    </row>
    <row r="572" spans="1:8" x14ac:dyDescent="0.25">
      <c r="A572" s="3"/>
      <c r="C572" s="3"/>
      <c r="D572" s="3"/>
      <c r="E572" s="3"/>
      <c r="F572" s="3"/>
      <c r="G572" s="3"/>
      <c r="H572" s="3"/>
    </row>
    <row r="573" spans="1:8" x14ac:dyDescent="0.25">
      <c r="A573" s="3"/>
      <c r="C573" s="3"/>
      <c r="D573" s="3"/>
      <c r="E573" s="3"/>
      <c r="F573" s="3"/>
      <c r="G573" s="3"/>
      <c r="H573" s="3"/>
    </row>
    <row r="574" spans="1:8" x14ac:dyDescent="0.25">
      <c r="A574" s="3"/>
      <c r="C574" s="3"/>
      <c r="D574" s="3"/>
      <c r="E574" s="3"/>
      <c r="F574" s="3"/>
      <c r="G574" s="3"/>
      <c r="H574" s="3"/>
    </row>
    <row r="575" spans="1:8" x14ac:dyDescent="0.25">
      <c r="A575" s="3"/>
      <c r="C575" s="3"/>
      <c r="D575" s="3"/>
      <c r="E575" s="3"/>
      <c r="F575" s="3"/>
      <c r="G575" s="3"/>
      <c r="H575" s="3"/>
    </row>
    <row r="576" spans="1:8" x14ac:dyDescent="0.25">
      <c r="A576" s="3"/>
      <c r="C576" s="3"/>
      <c r="D576" s="3"/>
      <c r="E576" s="3"/>
      <c r="F576" s="3"/>
      <c r="G576" s="3"/>
      <c r="H576" s="3"/>
    </row>
    <row r="577" spans="1:8" x14ac:dyDescent="0.25">
      <c r="A577" s="3"/>
      <c r="C577" s="3"/>
      <c r="D577" s="3"/>
      <c r="E577" s="3"/>
      <c r="F577" s="3"/>
      <c r="G577" s="3"/>
      <c r="H577" s="3"/>
    </row>
    <row r="578" spans="1:8" x14ac:dyDescent="0.25">
      <c r="A578" s="3"/>
      <c r="C578" s="3"/>
      <c r="D578" s="3"/>
      <c r="E578" s="3"/>
      <c r="F578" s="3"/>
      <c r="G578" s="3"/>
      <c r="H578" s="3"/>
    </row>
    <row r="579" spans="1:8" x14ac:dyDescent="0.25">
      <c r="A579" s="3"/>
      <c r="C579" s="3"/>
      <c r="D579" s="3"/>
      <c r="E579" s="3"/>
      <c r="F579" s="3"/>
      <c r="G579" s="3"/>
      <c r="H579" s="3"/>
    </row>
    <row r="580" spans="1:8" x14ac:dyDescent="0.25">
      <c r="A580" s="3"/>
      <c r="C580" s="3"/>
      <c r="D580" s="3"/>
      <c r="E580" s="3"/>
      <c r="F580" s="3"/>
      <c r="G580" s="3"/>
      <c r="H580" s="3"/>
    </row>
    <row r="581" spans="1:8" x14ac:dyDescent="0.25">
      <c r="A581" s="3"/>
      <c r="C581" s="3"/>
      <c r="D581" s="3"/>
      <c r="E581" s="3"/>
      <c r="F581" s="3"/>
      <c r="G581" s="3"/>
      <c r="H581" s="3"/>
    </row>
    <row r="582" spans="1:8" x14ac:dyDescent="0.25">
      <c r="A582" s="3"/>
      <c r="C582" s="3"/>
      <c r="D582" s="3"/>
      <c r="E582" s="3"/>
      <c r="F582" s="3"/>
      <c r="G582" s="3"/>
      <c r="H582" s="3"/>
    </row>
    <row r="583" spans="1:8" x14ac:dyDescent="0.25">
      <c r="A583" s="3"/>
      <c r="C583" s="3"/>
      <c r="D583" s="3"/>
      <c r="E583" s="3"/>
      <c r="F583" s="3"/>
      <c r="G583" s="3"/>
      <c r="H583" s="3"/>
    </row>
    <row r="584" spans="1:8" x14ac:dyDescent="0.25">
      <c r="A584" s="3"/>
      <c r="C584" s="3"/>
      <c r="D584" s="3"/>
      <c r="E584" s="3"/>
      <c r="F584" s="3"/>
      <c r="G584" s="3"/>
      <c r="H584" s="3"/>
    </row>
    <row r="585" spans="1:8" x14ac:dyDescent="0.25">
      <c r="A585" s="3"/>
      <c r="C585" s="3"/>
      <c r="D585" s="3"/>
      <c r="E585" s="3"/>
      <c r="F585" s="3"/>
      <c r="G585" s="3"/>
      <c r="H585" s="3"/>
    </row>
    <row r="586" spans="1:8" x14ac:dyDescent="0.25">
      <c r="A586" s="3"/>
      <c r="C586" s="3"/>
      <c r="D586" s="3"/>
      <c r="E586" s="3"/>
      <c r="F586" s="3"/>
      <c r="G586" s="3"/>
      <c r="H586" s="3"/>
    </row>
    <row r="587" spans="1:8" x14ac:dyDescent="0.25">
      <c r="A587" s="3"/>
      <c r="C587" s="3"/>
      <c r="D587" s="3"/>
      <c r="E587" s="3"/>
      <c r="F587" s="3"/>
      <c r="G587" s="3"/>
      <c r="H587" s="3"/>
    </row>
    <row r="588" spans="1:8" x14ac:dyDescent="0.25">
      <c r="A588" s="3"/>
      <c r="C588" s="3"/>
      <c r="D588" s="3"/>
      <c r="E588" s="3"/>
      <c r="F588" s="3"/>
      <c r="G588" s="3"/>
      <c r="H588" s="3"/>
    </row>
    <row r="589" spans="1:8" x14ac:dyDescent="0.25">
      <c r="A589" s="3"/>
      <c r="C589" s="3"/>
      <c r="D589" s="3"/>
      <c r="E589" s="3"/>
      <c r="F589" s="3"/>
      <c r="G589" s="3"/>
      <c r="H589" s="3"/>
    </row>
    <row r="590" spans="1:8" x14ac:dyDescent="0.25">
      <c r="A590" s="3"/>
      <c r="C590" s="3"/>
      <c r="D590" s="3"/>
      <c r="E590" s="3"/>
      <c r="F590" s="3"/>
      <c r="G590" s="3"/>
      <c r="H590" s="3"/>
    </row>
    <row r="591" spans="1:8" x14ac:dyDescent="0.25">
      <c r="A591" s="3"/>
      <c r="C591" s="3"/>
      <c r="D591" s="3"/>
      <c r="E591" s="3"/>
      <c r="F591" s="3"/>
      <c r="G591" s="3"/>
      <c r="H591" s="3"/>
    </row>
    <row r="592" spans="1:8" x14ac:dyDescent="0.25">
      <c r="A592" s="3"/>
      <c r="C592" s="3"/>
      <c r="D592" s="3"/>
      <c r="E592" s="3"/>
      <c r="F592" s="3"/>
      <c r="G592" s="3"/>
      <c r="H592" s="3"/>
    </row>
    <row r="593" spans="1:8" x14ac:dyDescent="0.25">
      <c r="A593" s="3"/>
      <c r="C593" s="3"/>
      <c r="D593" s="3"/>
      <c r="E593" s="3"/>
      <c r="F593" s="3"/>
      <c r="G593" s="3"/>
      <c r="H593" s="3"/>
    </row>
    <row r="594" spans="1:8" x14ac:dyDescent="0.25">
      <c r="A594" s="3"/>
      <c r="C594" s="3"/>
      <c r="D594" s="3"/>
      <c r="E594" s="3"/>
      <c r="F594" s="3"/>
      <c r="G594" s="3"/>
      <c r="H594" s="3"/>
    </row>
    <row r="595" spans="1:8" x14ac:dyDescent="0.25">
      <c r="A595" s="3"/>
      <c r="C595" s="3"/>
      <c r="D595" s="3"/>
      <c r="E595" s="3"/>
      <c r="F595" s="3"/>
      <c r="G595" s="3"/>
      <c r="H595" s="3"/>
    </row>
    <row r="596" spans="1:8" x14ac:dyDescent="0.25">
      <c r="A596" s="3"/>
      <c r="C596" s="3"/>
      <c r="D596" s="3"/>
      <c r="E596" s="3"/>
      <c r="F596" s="3"/>
      <c r="G596" s="3"/>
      <c r="H596" s="3"/>
    </row>
    <row r="597" spans="1:8" x14ac:dyDescent="0.25">
      <c r="A597" s="3"/>
      <c r="C597" s="3"/>
      <c r="D597" s="3"/>
      <c r="E597" s="3"/>
      <c r="F597" s="3"/>
      <c r="G597" s="3"/>
      <c r="H597" s="3"/>
    </row>
    <row r="598" spans="1:8" x14ac:dyDescent="0.25">
      <c r="A598" s="3"/>
      <c r="C598" s="3"/>
      <c r="D598" s="3"/>
      <c r="E598" s="3"/>
      <c r="F598" s="3"/>
      <c r="G598" s="3"/>
      <c r="H598" s="3"/>
    </row>
    <row r="599" spans="1:8" x14ac:dyDescent="0.25">
      <c r="A599" s="3"/>
      <c r="C599" s="3"/>
      <c r="D599" s="3"/>
      <c r="E599" s="3"/>
      <c r="F599" s="3"/>
      <c r="G599" s="3"/>
      <c r="H599" s="3"/>
    </row>
    <row r="600" spans="1:8" x14ac:dyDescent="0.25">
      <c r="A600" s="3"/>
      <c r="C600" s="3"/>
      <c r="D600" s="3"/>
      <c r="E600" s="3"/>
      <c r="F600" s="3"/>
      <c r="G600" s="3"/>
      <c r="H600" s="3"/>
    </row>
    <row r="601" spans="1:8" x14ac:dyDescent="0.25">
      <c r="A601" s="3"/>
      <c r="C601" s="3"/>
      <c r="D601" s="3"/>
      <c r="E601" s="3"/>
      <c r="F601" s="3"/>
      <c r="G601" s="3"/>
      <c r="H601" s="3"/>
    </row>
    <row r="602" spans="1:8" x14ac:dyDescent="0.25">
      <c r="A602" s="3"/>
      <c r="C602" s="3"/>
      <c r="D602" s="3"/>
      <c r="E602" s="3"/>
      <c r="F602" s="3"/>
      <c r="G602" s="3"/>
      <c r="H602" s="3"/>
    </row>
    <row r="603" spans="1:8" x14ac:dyDescent="0.25">
      <c r="A603" s="3"/>
      <c r="C603" s="3"/>
      <c r="D603" s="3"/>
      <c r="E603" s="3"/>
      <c r="F603" s="3"/>
      <c r="G603" s="3"/>
      <c r="H603" s="3"/>
    </row>
    <row r="604" spans="1:8" x14ac:dyDescent="0.25">
      <c r="A604" s="3"/>
      <c r="C604" s="3"/>
      <c r="D604" s="3"/>
      <c r="E604" s="3"/>
      <c r="F604" s="3"/>
      <c r="G604" s="3"/>
      <c r="H604" s="3"/>
    </row>
    <row r="605" spans="1:8" x14ac:dyDescent="0.25">
      <c r="A605" s="3"/>
      <c r="C605" s="3"/>
      <c r="D605" s="3"/>
      <c r="E605" s="3"/>
      <c r="F605" s="3"/>
      <c r="G605" s="3"/>
      <c r="H605" s="3"/>
    </row>
    <row r="606" spans="1:8" x14ac:dyDescent="0.25">
      <c r="A606" s="3"/>
      <c r="C606" s="3"/>
      <c r="D606" s="3"/>
      <c r="E606" s="3"/>
      <c r="F606" s="3"/>
      <c r="G606" s="3"/>
      <c r="H606" s="3"/>
    </row>
    <row r="607" spans="1:8" x14ac:dyDescent="0.25">
      <c r="A607" s="3"/>
      <c r="C607" s="3"/>
      <c r="D607" s="3"/>
      <c r="E607" s="3"/>
      <c r="F607" s="3"/>
      <c r="G607" s="3"/>
      <c r="H607" s="3"/>
    </row>
    <row r="608" spans="1:8" x14ac:dyDescent="0.25">
      <c r="A608" s="3"/>
      <c r="C608" s="3"/>
      <c r="D608" s="3"/>
      <c r="E608" s="3"/>
      <c r="F608" s="3"/>
      <c r="G608" s="3"/>
      <c r="H608" s="3"/>
    </row>
    <row r="609" spans="1:8" x14ac:dyDescent="0.25">
      <c r="A609" s="3"/>
      <c r="C609" s="3"/>
      <c r="D609" s="3"/>
      <c r="E609" s="3"/>
      <c r="F609" s="3"/>
      <c r="G609" s="3"/>
      <c r="H609" s="3"/>
    </row>
    <row r="610" spans="1:8" x14ac:dyDescent="0.25">
      <c r="A610" s="3"/>
      <c r="C610" s="3"/>
      <c r="D610" s="3"/>
      <c r="E610" s="3"/>
      <c r="F610" s="3"/>
      <c r="G610" s="3"/>
      <c r="H610" s="3"/>
    </row>
    <row r="611" spans="1:8" x14ac:dyDescent="0.25">
      <c r="A611" s="3"/>
      <c r="C611" s="3"/>
      <c r="D611" s="3"/>
      <c r="E611" s="3"/>
      <c r="F611" s="3"/>
      <c r="G611" s="3"/>
      <c r="H611" s="3"/>
    </row>
    <row r="612" spans="1:8" x14ac:dyDescent="0.25">
      <c r="A612" s="3"/>
      <c r="C612" s="3"/>
      <c r="D612" s="3"/>
      <c r="E612" s="3"/>
      <c r="F612" s="3"/>
      <c r="G612" s="3"/>
      <c r="H612" s="3"/>
    </row>
    <row r="613" spans="1:8" x14ac:dyDescent="0.25">
      <c r="A613" s="3"/>
      <c r="C613" s="3"/>
      <c r="D613" s="3"/>
      <c r="E613" s="3"/>
      <c r="F613" s="3"/>
      <c r="G613" s="3"/>
      <c r="H613" s="3"/>
    </row>
    <row r="614" spans="1:8" x14ac:dyDescent="0.25">
      <c r="A614" s="3"/>
      <c r="C614" s="3"/>
      <c r="D614" s="3"/>
      <c r="E614" s="3"/>
      <c r="F614" s="3"/>
      <c r="G614" s="3"/>
      <c r="H614" s="3"/>
    </row>
    <row r="615" spans="1:8" x14ac:dyDescent="0.25">
      <c r="A615" s="3"/>
      <c r="C615" s="3"/>
      <c r="D615" s="3"/>
      <c r="E615" s="3"/>
      <c r="F615" s="3"/>
      <c r="G615" s="3"/>
      <c r="H615" s="3"/>
    </row>
    <row r="616" spans="1:8" x14ac:dyDescent="0.25">
      <c r="A616" s="3"/>
      <c r="C616" s="3"/>
      <c r="D616" s="3"/>
      <c r="E616" s="3"/>
      <c r="F616" s="3"/>
      <c r="G616" s="3"/>
      <c r="H616" s="3"/>
    </row>
    <row r="617" spans="1:8" x14ac:dyDescent="0.25">
      <c r="A617" s="3"/>
      <c r="C617" s="3"/>
      <c r="D617" s="3"/>
      <c r="E617" s="3"/>
      <c r="F617" s="3"/>
      <c r="G617" s="3"/>
      <c r="H617" s="3"/>
    </row>
    <row r="618" spans="1:8" x14ac:dyDescent="0.25">
      <c r="A618" s="3"/>
      <c r="C618" s="3"/>
      <c r="D618" s="3"/>
      <c r="E618" s="3"/>
      <c r="F618" s="3"/>
      <c r="G618" s="3"/>
      <c r="H618" s="3"/>
    </row>
    <row r="619" spans="1:8" x14ac:dyDescent="0.25">
      <c r="A619" s="3"/>
      <c r="C619" s="3"/>
      <c r="D619" s="3"/>
      <c r="E619" s="3"/>
      <c r="F619" s="3"/>
      <c r="G619" s="3"/>
      <c r="H619" s="3"/>
    </row>
    <row r="620" spans="1:8" x14ac:dyDescent="0.25">
      <c r="A620" s="3"/>
      <c r="C620" s="3"/>
      <c r="D620" s="3"/>
      <c r="E620" s="3"/>
      <c r="F620" s="3"/>
      <c r="G620" s="3"/>
      <c r="H620" s="3"/>
    </row>
    <row r="621" spans="1:8" x14ac:dyDescent="0.25">
      <c r="A621" s="3"/>
      <c r="C621" s="3"/>
      <c r="D621" s="3"/>
      <c r="E621" s="3"/>
      <c r="F621" s="3"/>
      <c r="G621" s="3"/>
      <c r="H621" s="3"/>
    </row>
    <row r="622" spans="1:8" x14ac:dyDescent="0.25">
      <c r="A622" s="3"/>
      <c r="C622" s="3"/>
      <c r="D622" s="3"/>
      <c r="E622" s="3"/>
      <c r="F622" s="3"/>
      <c r="G622" s="3"/>
      <c r="H622" s="3"/>
    </row>
    <row r="623" spans="1:8" x14ac:dyDescent="0.25">
      <c r="A623" s="3"/>
      <c r="C623" s="3"/>
      <c r="D623" s="3"/>
      <c r="E623" s="3"/>
      <c r="F623" s="3"/>
      <c r="G623" s="3"/>
      <c r="H623" s="3"/>
    </row>
    <row r="624" spans="1:8" x14ac:dyDescent="0.25">
      <c r="A624" s="3"/>
      <c r="C624" s="3"/>
      <c r="D624" s="3"/>
      <c r="E624" s="3"/>
      <c r="F624" s="3"/>
      <c r="G624" s="3"/>
      <c r="H624" s="3"/>
    </row>
    <row r="625" spans="1:8" x14ac:dyDescent="0.25">
      <c r="A625" s="3"/>
      <c r="C625" s="3"/>
      <c r="D625" s="3"/>
      <c r="E625" s="3"/>
      <c r="F625" s="3"/>
      <c r="G625" s="3"/>
      <c r="H625" s="3"/>
    </row>
    <row r="626" spans="1:8" x14ac:dyDescent="0.25">
      <c r="A626" s="3"/>
      <c r="C626" s="3"/>
      <c r="D626" s="3"/>
      <c r="E626" s="3"/>
      <c r="F626" s="3"/>
      <c r="G626" s="3"/>
      <c r="H626" s="3"/>
    </row>
    <row r="627" spans="1:8" x14ac:dyDescent="0.25">
      <c r="A627" s="3"/>
      <c r="C627" s="3"/>
      <c r="D627" s="3"/>
      <c r="E627" s="3"/>
      <c r="F627" s="3"/>
      <c r="G627" s="3"/>
      <c r="H627" s="3"/>
    </row>
    <row r="628" spans="1:8" x14ac:dyDescent="0.25">
      <c r="A628" s="3"/>
      <c r="C628" s="3"/>
      <c r="D628" s="3"/>
      <c r="E628" s="3"/>
      <c r="F628" s="3"/>
      <c r="G628" s="3"/>
      <c r="H628" s="3"/>
    </row>
    <row r="629" spans="1:8" x14ac:dyDescent="0.25">
      <c r="A629" s="3"/>
      <c r="C629" s="3"/>
      <c r="D629" s="3"/>
      <c r="E629" s="3"/>
      <c r="F629" s="3"/>
      <c r="G629" s="3"/>
      <c r="H629" s="3"/>
    </row>
    <row r="630" spans="1:8" x14ac:dyDescent="0.25">
      <c r="A630" s="3"/>
      <c r="C630" s="3"/>
      <c r="D630" s="3"/>
      <c r="E630" s="3"/>
      <c r="F630" s="3"/>
      <c r="G630" s="3"/>
      <c r="H630" s="3"/>
    </row>
    <row r="631" spans="1:8" x14ac:dyDescent="0.25">
      <c r="A631" s="3"/>
      <c r="C631" s="3"/>
      <c r="D631" s="3"/>
      <c r="E631" s="3"/>
      <c r="F631" s="3"/>
      <c r="G631" s="3"/>
      <c r="H631" s="3"/>
    </row>
    <row r="632" spans="1:8" x14ac:dyDescent="0.25">
      <c r="A632" s="3"/>
      <c r="C632" s="3"/>
      <c r="D632" s="3"/>
      <c r="E632" s="3"/>
      <c r="F632" s="3"/>
      <c r="G632" s="3"/>
      <c r="H632" s="3"/>
    </row>
    <row r="633" spans="1:8" x14ac:dyDescent="0.25">
      <c r="A633" s="3"/>
      <c r="C633" s="3"/>
      <c r="D633" s="3"/>
      <c r="E633" s="3"/>
      <c r="F633" s="3"/>
      <c r="G633" s="3"/>
      <c r="H633" s="3"/>
    </row>
    <row r="634" spans="1:8" x14ac:dyDescent="0.25">
      <c r="A634" s="3"/>
      <c r="C634" s="3"/>
      <c r="D634" s="3"/>
      <c r="E634" s="3"/>
      <c r="F634" s="3"/>
      <c r="G634" s="3"/>
      <c r="H634" s="3"/>
    </row>
    <row r="635" spans="1:8" x14ac:dyDescent="0.25">
      <c r="A635" s="3"/>
      <c r="C635" s="3"/>
      <c r="D635" s="3"/>
      <c r="E635" s="3"/>
      <c r="F635" s="3"/>
      <c r="G635" s="3"/>
      <c r="H635" s="3"/>
    </row>
    <row r="636" spans="1:8" x14ac:dyDescent="0.25">
      <c r="A636" s="3"/>
      <c r="C636" s="3"/>
      <c r="D636" s="3"/>
      <c r="E636" s="3"/>
      <c r="F636" s="3"/>
      <c r="G636" s="3"/>
      <c r="H636" s="3"/>
    </row>
    <row r="637" spans="1:8" x14ac:dyDescent="0.25">
      <c r="A637" s="3"/>
      <c r="C637" s="3"/>
      <c r="D637" s="3"/>
      <c r="E637" s="3"/>
      <c r="F637" s="3"/>
      <c r="G637" s="3"/>
      <c r="H637" s="3"/>
    </row>
    <row r="638" spans="1:8" x14ac:dyDescent="0.25">
      <c r="A638" s="3"/>
      <c r="C638" s="3"/>
      <c r="D638" s="3"/>
      <c r="E638" s="3"/>
      <c r="F638" s="3"/>
      <c r="G638" s="3"/>
      <c r="H638" s="3"/>
    </row>
    <row r="639" spans="1:8" x14ac:dyDescent="0.25">
      <c r="A639" s="3"/>
      <c r="C639" s="3"/>
      <c r="D639" s="3"/>
      <c r="E639" s="3"/>
      <c r="F639" s="3"/>
      <c r="G639" s="3"/>
      <c r="H639" s="3"/>
    </row>
    <row r="640" spans="1:8" x14ac:dyDescent="0.25">
      <c r="A640" s="3"/>
      <c r="C640" s="3"/>
      <c r="D640" s="3"/>
      <c r="E640" s="3"/>
      <c r="F640" s="3"/>
      <c r="G640" s="3"/>
      <c r="H640" s="3"/>
    </row>
    <row r="641" spans="1:8" x14ac:dyDescent="0.25">
      <c r="A641" s="3"/>
      <c r="C641" s="3"/>
      <c r="D641" s="3"/>
      <c r="E641" s="3"/>
      <c r="F641" s="3"/>
      <c r="G641" s="3"/>
      <c r="H641" s="3"/>
    </row>
    <row r="642" spans="1:8" x14ac:dyDescent="0.25">
      <c r="A642" s="3"/>
      <c r="C642" s="3"/>
      <c r="D642" s="3"/>
      <c r="E642" s="3"/>
      <c r="F642" s="3"/>
      <c r="G642" s="3"/>
      <c r="H642" s="3"/>
    </row>
    <row r="643" spans="1:8" x14ac:dyDescent="0.25">
      <c r="A643" s="3"/>
      <c r="C643" s="3"/>
      <c r="D643" s="3"/>
      <c r="E643" s="3"/>
      <c r="F643" s="3"/>
      <c r="G643" s="3"/>
      <c r="H643" s="3"/>
    </row>
    <row r="644" spans="1:8" x14ac:dyDescent="0.25">
      <c r="A644" s="3"/>
      <c r="C644" s="3"/>
      <c r="D644" s="3"/>
      <c r="E644" s="3"/>
      <c r="F644" s="3"/>
      <c r="G644" s="3"/>
      <c r="H644" s="3"/>
    </row>
    <row r="645" spans="1:8" x14ac:dyDescent="0.25">
      <c r="A645" s="3"/>
      <c r="C645" s="3"/>
      <c r="D645" s="3"/>
      <c r="E645" s="3"/>
      <c r="F645" s="3"/>
      <c r="G645" s="3"/>
      <c r="H645" s="3"/>
    </row>
    <row r="646" spans="1:8" x14ac:dyDescent="0.25">
      <c r="A646" s="3"/>
      <c r="C646" s="3"/>
      <c r="D646" s="3"/>
      <c r="E646" s="3"/>
      <c r="F646" s="3"/>
      <c r="G646" s="3"/>
      <c r="H646" s="3"/>
    </row>
    <row r="647" spans="1:8" x14ac:dyDescent="0.25">
      <c r="A647" s="3"/>
      <c r="C647" s="3"/>
      <c r="D647" s="3"/>
      <c r="E647" s="3"/>
      <c r="F647" s="3"/>
      <c r="G647" s="3"/>
      <c r="H647" s="3"/>
    </row>
    <row r="648" spans="1:8" x14ac:dyDescent="0.25">
      <c r="A648" s="3"/>
      <c r="C648" s="3"/>
      <c r="D648" s="3"/>
      <c r="E648" s="3"/>
      <c r="F648" s="3"/>
      <c r="G648" s="3"/>
      <c r="H648" s="3"/>
    </row>
    <row r="649" spans="1:8" x14ac:dyDescent="0.25">
      <c r="A649" s="3"/>
      <c r="C649" s="3"/>
      <c r="D649" s="3"/>
      <c r="E649" s="3"/>
      <c r="F649" s="3"/>
      <c r="G649" s="3"/>
      <c r="H649" s="3"/>
    </row>
    <row r="650" spans="1:8" x14ac:dyDescent="0.25">
      <c r="A650" s="3"/>
      <c r="C650" s="3"/>
      <c r="D650" s="3"/>
      <c r="E650" s="3"/>
      <c r="F650" s="3"/>
      <c r="G650" s="3"/>
      <c r="H650" s="3"/>
    </row>
    <row r="651" spans="1:8" x14ac:dyDescent="0.25">
      <c r="A651" s="3"/>
      <c r="C651" s="3"/>
      <c r="D651" s="3"/>
      <c r="E651" s="3"/>
      <c r="F651" s="3"/>
      <c r="G651" s="3"/>
      <c r="H651" s="3"/>
    </row>
    <row r="652" spans="1:8" x14ac:dyDescent="0.25">
      <c r="A652" s="3"/>
      <c r="C652" s="3"/>
      <c r="D652" s="3"/>
      <c r="E652" s="3"/>
      <c r="F652" s="3"/>
      <c r="G652" s="3"/>
      <c r="H652" s="3"/>
    </row>
    <row r="653" spans="1:8" x14ac:dyDescent="0.25">
      <c r="A653" s="3"/>
      <c r="C653" s="3"/>
      <c r="D653" s="3"/>
      <c r="E653" s="3"/>
      <c r="F653" s="3"/>
      <c r="G653" s="3"/>
      <c r="H653" s="3"/>
    </row>
    <row r="654" spans="1:8" x14ac:dyDescent="0.25">
      <c r="A654" s="3"/>
      <c r="C654" s="3"/>
      <c r="D654" s="3"/>
      <c r="E654" s="3"/>
      <c r="F654" s="3"/>
      <c r="G654" s="3"/>
      <c r="H654" s="3"/>
    </row>
    <row r="655" spans="1:8" x14ac:dyDescent="0.25">
      <c r="A655" s="3"/>
      <c r="C655" s="3"/>
      <c r="D655" s="3"/>
      <c r="E655" s="3"/>
      <c r="F655" s="3"/>
      <c r="G655" s="3"/>
      <c r="H655" s="3"/>
    </row>
    <row r="656" spans="1:8" x14ac:dyDescent="0.25">
      <c r="A656" s="3"/>
      <c r="C656" s="3"/>
      <c r="D656" s="3"/>
      <c r="E656" s="3"/>
      <c r="F656" s="3"/>
      <c r="G656" s="3"/>
      <c r="H656" s="3"/>
    </row>
    <row r="657" spans="1:8" x14ac:dyDescent="0.25">
      <c r="A657" s="3"/>
      <c r="C657" s="3"/>
      <c r="D657" s="3"/>
      <c r="E657" s="3"/>
      <c r="F657" s="3"/>
      <c r="G657" s="3"/>
      <c r="H657" s="3"/>
    </row>
    <row r="658" spans="1:8" x14ac:dyDescent="0.25">
      <c r="A658" s="3"/>
      <c r="C658" s="3"/>
      <c r="D658" s="3"/>
      <c r="E658" s="3"/>
      <c r="F658" s="3"/>
      <c r="G658" s="3"/>
      <c r="H658" s="3"/>
    </row>
    <row r="659" spans="1:8" x14ac:dyDescent="0.25">
      <c r="A659" s="3"/>
      <c r="C659" s="3"/>
      <c r="D659" s="3"/>
      <c r="E659" s="3"/>
      <c r="F659" s="3"/>
      <c r="G659" s="3"/>
      <c r="H659" s="3"/>
    </row>
    <row r="660" spans="1:8" x14ac:dyDescent="0.25">
      <c r="A660" s="3"/>
      <c r="C660" s="3"/>
      <c r="D660" s="3"/>
      <c r="E660" s="3"/>
      <c r="F660" s="3"/>
      <c r="G660" s="3"/>
      <c r="H660" s="3"/>
    </row>
    <row r="661" spans="1:8" x14ac:dyDescent="0.25">
      <c r="A661" s="3"/>
      <c r="C661" s="3"/>
      <c r="D661" s="3"/>
      <c r="E661" s="3"/>
      <c r="F661" s="3"/>
      <c r="G661" s="3"/>
      <c r="H661" s="3"/>
    </row>
    <row r="662" spans="1:8" x14ac:dyDescent="0.25">
      <c r="A662" s="3"/>
      <c r="C662" s="3"/>
      <c r="D662" s="3"/>
      <c r="E662" s="3"/>
      <c r="F662" s="3"/>
      <c r="G662" s="3"/>
      <c r="H662" s="3"/>
    </row>
    <row r="663" spans="1:8" x14ac:dyDescent="0.25">
      <c r="A663" s="3"/>
      <c r="C663" s="3"/>
      <c r="D663" s="3"/>
      <c r="E663" s="3"/>
      <c r="F663" s="3"/>
      <c r="G663" s="3"/>
      <c r="H663" s="3"/>
    </row>
    <row r="664" spans="1:8" x14ac:dyDescent="0.25">
      <c r="A664" s="3"/>
      <c r="C664" s="3"/>
      <c r="D664" s="3"/>
      <c r="E664" s="3"/>
      <c r="F664" s="3"/>
      <c r="G664" s="3"/>
      <c r="H664" s="3"/>
    </row>
    <row r="665" spans="1:8" x14ac:dyDescent="0.25">
      <c r="A665" s="3"/>
      <c r="C665" s="3"/>
      <c r="D665" s="3"/>
      <c r="E665" s="3"/>
      <c r="F665" s="3"/>
      <c r="G665" s="3"/>
      <c r="H665" s="3"/>
    </row>
    <row r="666" spans="1:8" x14ac:dyDescent="0.25">
      <c r="A666" s="3"/>
      <c r="C666" s="3"/>
      <c r="D666" s="3"/>
      <c r="E666" s="3"/>
      <c r="F666" s="3"/>
      <c r="G666" s="3"/>
      <c r="H666" s="3"/>
    </row>
    <row r="667" spans="1:8" x14ac:dyDescent="0.25">
      <c r="A667" s="3"/>
      <c r="C667" s="3"/>
      <c r="D667" s="3"/>
      <c r="E667" s="3"/>
      <c r="F667" s="3"/>
      <c r="G667" s="3"/>
      <c r="H667" s="3"/>
    </row>
    <row r="668" spans="1:8" x14ac:dyDescent="0.25">
      <c r="A668" s="3"/>
      <c r="C668" s="3"/>
      <c r="D668" s="3"/>
      <c r="E668" s="3"/>
      <c r="F668" s="3"/>
      <c r="G668" s="3"/>
      <c r="H668" s="3"/>
    </row>
    <row r="669" spans="1:8" x14ac:dyDescent="0.25">
      <c r="A669" s="3"/>
      <c r="C669" s="3"/>
      <c r="D669" s="3"/>
      <c r="E669" s="3"/>
      <c r="F669" s="3"/>
      <c r="G669" s="3"/>
      <c r="H669" s="3"/>
    </row>
    <row r="670" spans="1:8" x14ac:dyDescent="0.25">
      <c r="A670" s="3"/>
      <c r="C670" s="3"/>
      <c r="D670" s="3"/>
      <c r="E670" s="3"/>
      <c r="F670" s="3"/>
      <c r="G670" s="3"/>
      <c r="H670" s="3"/>
    </row>
    <row r="671" spans="1:8" x14ac:dyDescent="0.25">
      <c r="A671" s="3"/>
      <c r="C671" s="3"/>
      <c r="D671" s="3"/>
      <c r="E671" s="3"/>
      <c r="F671" s="3"/>
      <c r="G671" s="3"/>
      <c r="H671" s="3"/>
    </row>
    <row r="672" spans="1:8" x14ac:dyDescent="0.25">
      <c r="A672" s="3"/>
      <c r="C672" s="3"/>
      <c r="D672" s="3"/>
      <c r="E672" s="3"/>
      <c r="F672" s="3"/>
      <c r="G672" s="3"/>
      <c r="H672" s="3"/>
    </row>
    <row r="673" spans="1:8" x14ac:dyDescent="0.25">
      <c r="A673" s="3"/>
      <c r="C673" s="3"/>
      <c r="D673" s="3"/>
      <c r="E673" s="3"/>
      <c r="F673" s="3"/>
      <c r="G673" s="3"/>
      <c r="H673" s="3"/>
    </row>
    <row r="674" spans="1:8" x14ac:dyDescent="0.25">
      <c r="A674" s="3"/>
      <c r="C674" s="3"/>
      <c r="D674" s="3"/>
      <c r="E674" s="3"/>
      <c r="F674" s="3"/>
      <c r="G674" s="3"/>
      <c r="H674" s="3"/>
    </row>
    <row r="675" spans="1:8" x14ac:dyDescent="0.25">
      <c r="A675" s="3"/>
      <c r="C675" s="3"/>
      <c r="D675" s="3"/>
      <c r="E675" s="3"/>
      <c r="F675" s="3"/>
      <c r="G675" s="3"/>
      <c r="H675" s="3"/>
    </row>
    <row r="676" spans="1:8" x14ac:dyDescent="0.25">
      <c r="A676" s="3"/>
      <c r="C676" s="3"/>
      <c r="D676" s="3"/>
      <c r="E676" s="3"/>
      <c r="F676" s="3"/>
      <c r="G676" s="3"/>
      <c r="H676" s="3"/>
    </row>
    <row r="677" spans="1:8" x14ac:dyDescent="0.25">
      <c r="A677" s="3"/>
      <c r="C677" s="3"/>
      <c r="D677" s="3"/>
      <c r="E677" s="3"/>
      <c r="F677" s="3"/>
      <c r="G677" s="3"/>
      <c r="H677" s="3"/>
    </row>
    <row r="678" spans="1:8" x14ac:dyDescent="0.25">
      <c r="A678" s="3"/>
      <c r="C678" s="3"/>
      <c r="D678" s="3"/>
      <c r="E678" s="3"/>
      <c r="F678" s="3"/>
      <c r="G678" s="3"/>
      <c r="H678" s="3"/>
    </row>
    <row r="679" spans="1:8" x14ac:dyDescent="0.25">
      <c r="A679" s="3"/>
      <c r="C679" s="3"/>
      <c r="D679" s="3"/>
      <c r="E679" s="3"/>
      <c r="F679" s="3"/>
      <c r="G679" s="3"/>
      <c r="H679" s="3"/>
    </row>
    <row r="680" spans="1:8" x14ac:dyDescent="0.25">
      <c r="A680" s="3"/>
      <c r="C680" s="3"/>
      <c r="D680" s="3"/>
      <c r="E680" s="3"/>
      <c r="F680" s="3"/>
      <c r="G680" s="3"/>
      <c r="H680" s="3"/>
    </row>
    <row r="681" spans="1:8" x14ac:dyDescent="0.25">
      <c r="A681" s="3"/>
      <c r="C681" s="3"/>
      <c r="D681" s="3"/>
      <c r="E681" s="3"/>
      <c r="F681" s="3"/>
      <c r="G681" s="3"/>
      <c r="H681" s="3"/>
    </row>
    <row r="682" spans="1:8" x14ac:dyDescent="0.25">
      <c r="A682" s="3"/>
      <c r="C682" s="3"/>
      <c r="D682" s="3"/>
      <c r="E682" s="3"/>
      <c r="F682" s="3"/>
      <c r="G682" s="3"/>
      <c r="H682" s="3"/>
    </row>
    <row r="683" spans="1:8" x14ac:dyDescent="0.25">
      <c r="A683" s="3"/>
      <c r="C683" s="3"/>
      <c r="D683" s="3"/>
      <c r="E683" s="3"/>
      <c r="F683" s="3"/>
      <c r="G683" s="3"/>
      <c r="H683" s="3"/>
    </row>
    <row r="684" spans="1:8" x14ac:dyDescent="0.25">
      <c r="A684" s="3"/>
      <c r="C684" s="3"/>
      <c r="D684" s="3"/>
      <c r="E684" s="3"/>
      <c r="F684" s="3"/>
      <c r="G684" s="3"/>
      <c r="H684" s="3"/>
    </row>
    <row r="685" spans="1:8" x14ac:dyDescent="0.25">
      <c r="A685" s="3"/>
      <c r="C685" s="3"/>
      <c r="D685" s="3"/>
      <c r="E685" s="3"/>
      <c r="F685" s="3"/>
      <c r="G685" s="3"/>
      <c r="H685" s="3"/>
    </row>
    <row r="686" spans="1:8" x14ac:dyDescent="0.25">
      <c r="A686" s="3"/>
      <c r="C686" s="3"/>
      <c r="D686" s="3"/>
      <c r="E686" s="3"/>
      <c r="F686" s="3"/>
      <c r="G686" s="3"/>
      <c r="H686" s="3"/>
    </row>
    <row r="687" spans="1:8" x14ac:dyDescent="0.25">
      <c r="A687" s="3"/>
      <c r="C687" s="3"/>
      <c r="D687" s="3"/>
      <c r="E687" s="3"/>
      <c r="F687" s="3"/>
      <c r="G687" s="3"/>
      <c r="H687" s="3"/>
    </row>
    <row r="688" spans="1:8" x14ac:dyDescent="0.25">
      <c r="A688" s="3"/>
      <c r="C688" s="3"/>
      <c r="D688" s="3"/>
      <c r="E688" s="3"/>
      <c r="F688" s="3"/>
      <c r="G688" s="3"/>
      <c r="H688" s="3"/>
    </row>
    <row r="689" spans="1:8" x14ac:dyDescent="0.25">
      <c r="A689" s="3"/>
      <c r="C689" s="3"/>
      <c r="D689" s="3"/>
      <c r="E689" s="3"/>
      <c r="F689" s="3"/>
      <c r="G689" s="3"/>
      <c r="H689" s="3"/>
    </row>
    <row r="690" spans="1:8" x14ac:dyDescent="0.25">
      <c r="A690" s="3"/>
      <c r="C690" s="3"/>
      <c r="D690" s="3"/>
      <c r="E690" s="3"/>
      <c r="F690" s="3"/>
      <c r="G690" s="3"/>
      <c r="H690" s="3"/>
    </row>
    <row r="691" spans="1:8" x14ac:dyDescent="0.25">
      <c r="A691" s="3"/>
      <c r="C691" s="3"/>
      <c r="D691" s="3"/>
      <c r="E691" s="3"/>
      <c r="F691" s="3"/>
      <c r="G691" s="3"/>
      <c r="H691" s="3"/>
    </row>
    <row r="692" spans="1:8" x14ac:dyDescent="0.25">
      <c r="A692" s="3"/>
      <c r="C692" s="3"/>
      <c r="D692" s="3"/>
      <c r="E692" s="3"/>
      <c r="F692" s="3"/>
      <c r="G692" s="3"/>
      <c r="H692" s="3"/>
    </row>
    <row r="693" spans="1:8" x14ac:dyDescent="0.25">
      <c r="A693" s="3"/>
      <c r="C693" s="3"/>
      <c r="D693" s="3"/>
      <c r="E693" s="3"/>
      <c r="F693" s="3"/>
      <c r="G693" s="3"/>
      <c r="H693" s="3"/>
    </row>
    <row r="694" spans="1:8" x14ac:dyDescent="0.25">
      <c r="A694" s="3"/>
      <c r="C694" s="3"/>
      <c r="D694" s="3"/>
      <c r="E694" s="3"/>
      <c r="F694" s="3"/>
      <c r="G694" s="3"/>
      <c r="H694" s="3"/>
    </row>
    <row r="695" spans="1:8" x14ac:dyDescent="0.25">
      <c r="A695" s="3"/>
      <c r="C695" s="3"/>
      <c r="D695" s="3"/>
      <c r="E695" s="3"/>
      <c r="F695" s="3"/>
      <c r="G695" s="3"/>
      <c r="H695" s="3"/>
    </row>
    <row r="696" spans="1:8" x14ac:dyDescent="0.25">
      <c r="A696" s="3"/>
      <c r="C696" s="3"/>
      <c r="D696" s="3"/>
      <c r="E696" s="3"/>
      <c r="F696" s="3"/>
      <c r="G696" s="3"/>
      <c r="H696" s="3"/>
    </row>
    <row r="697" spans="1:8" x14ac:dyDescent="0.25">
      <c r="A697" s="3"/>
      <c r="C697" s="3"/>
      <c r="D697" s="3"/>
      <c r="E697" s="3"/>
      <c r="F697" s="3"/>
      <c r="G697" s="3"/>
      <c r="H697" s="3"/>
    </row>
    <row r="698" spans="1:8" x14ac:dyDescent="0.25">
      <c r="A698" s="3"/>
      <c r="C698" s="3"/>
      <c r="D698" s="3"/>
      <c r="E698" s="3"/>
      <c r="F698" s="3"/>
      <c r="G698" s="3"/>
      <c r="H698" s="3"/>
    </row>
    <row r="699" spans="1:8" x14ac:dyDescent="0.25">
      <c r="A699" s="3"/>
      <c r="C699" s="3"/>
      <c r="D699" s="3"/>
      <c r="E699" s="3"/>
      <c r="F699" s="3"/>
      <c r="G699" s="3"/>
      <c r="H699" s="3"/>
    </row>
    <row r="700" spans="1:8" x14ac:dyDescent="0.25">
      <c r="A700" s="3"/>
      <c r="C700" s="3"/>
      <c r="D700" s="3"/>
      <c r="E700" s="3"/>
      <c r="F700" s="3"/>
      <c r="G700" s="3"/>
      <c r="H700" s="3"/>
    </row>
    <row r="701" spans="1:8" x14ac:dyDescent="0.25">
      <c r="A701" s="3"/>
      <c r="C701" s="3"/>
      <c r="D701" s="3"/>
      <c r="E701" s="3"/>
      <c r="F701" s="3"/>
      <c r="G701" s="3"/>
      <c r="H701" s="3"/>
    </row>
    <row r="702" spans="1:8" x14ac:dyDescent="0.25">
      <c r="A702" s="3"/>
      <c r="C702" s="3"/>
      <c r="D702" s="3"/>
      <c r="E702" s="3"/>
      <c r="F702" s="3"/>
      <c r="G702" s="3"/>
      <c r="H702" s="3"/>
    </row>
    <row r="703" spans="1:8" x14ac:dyDescent="0.25">
      <c r="A703" s="3"/>
      <c r="C703" s="3"/>
      <c r="D703" s="3"/>
      <c r="E703" s="3"/>
      <c r="F703" s="3"/>
      <c r="G703" s="3"/>
      <c r="H703" s="3"/>
    </row>
    <row r="704" spans="1:8" x14ac:dyDescent="0.25">
      <c r="A704" s="3"/>
      <c r="C704" s="3"/>
      <c r="D704" s="3"/>
      <c r="E704" s="3"/>
      <c r="F704" s="3"/>
      <c r="G704" s="3"/>
      <c r="H704" s="3"/>
    </row>
    <row r="705" spans="1:8" x14ac:dyDescent="0.25">
      <c r="A705" s="3"/>
      <c r="C705" s="3"/>
      <c r="D705" s="3"/>
      <c r="E705" s="3"/>
      <c r="F705" s="3"/>
      <c r="G705" s="3"/>
      <c r="H705" s="3"/>
    </row>
    <row r="706" spans="1:8" x14ac:dyDescent="0.25">
      <c r="A706" s="3"/>
      <c r="C706" s="3"/>
      <c r="D706" s="3"/>
      <c r="E706" s="3"/>
      <c r="F706" s="3"/>
      <c r="G706" s="3"/>
      <c r="H706" s="3"/>
    </row>
    <row r="707" spans="1:8" x14ac:dyDescent="0.25">
      <c r="A707" s="3"/>
      <c r="C707" s="3"/>
      <c r="D707" s="3"/>
      <c r="E707" s="3"/>
      <c r="F707" s="3"/>
      <c r="G707" s="3"/>
      <c r="H707" s="3"/>
    </row>
    <row r="708" spans="1:8" x14ac:dyDescent="0.25">
      <c r="A708" s="3"/>
      <c r="C708" s="3"/>
      <c r="D708" s="3"/>
      <c r="E708" s="3"/>
      <c r="F708" s="3"/>
      <c r="G708" s="3"/>
      <c r="H708" s="3"/>
    </row>
    <row r="709" spans="1:8" x14ac:dyDescent="0.25">
      <c r="A709" s="3"/>
      <c r="C709" s="3"/>
      <c r="D709" s="3"/>
      <c r="E709" s="3"/>
      <c r="F709" s="3"/>
      <c r="G709" s="3"/>
      <c r="H709" s="3"/>
    </row>
    <row r="710" spans="1:8" x14ac:dyDescent="0.25">
      <c r="A710" s="3"/>
      <c r="C710" s="3"/>
      <c r="D710" s="3"/>
      <c r="E710" s="3"/>
      <c r="F710" s="3"/>
      <c r="G710" s="3"/>
      <c r="H710" s="3"/>
    </row>
    <row r="711" spans="1:8" x14ac:dyDescent="0.25">
      <c r="A711" s="3"/>
      <c r="C711" s="3"/>
      <c r="D711" s="3"/>
      <c r="E711" s="3"/>
      <c r="F711" s="3"/>
      <c r="G711" s="3"/>
      <c r="H711" s="3"/>
    </row>
    <row r="712" spans="1:8" x14ac:dyDescent="0.25">
      <c r="A712" s="3"/>
      <c r="C712" s="3"/>
      <c r="D712" s="3"/>
      <c r="E712" s="3"/>
      <c r="F712" s="3"/>
      <c r="G712" s="3"/>
      <c r="H712" s="3"/>
    </row>
    <row r="713" spans="1:8" x14ac:dyDescent="0.25">
      <c r="A713" s="3"/>
      <c r="C713" s="3"/>
      <c r="D713" s="3"/>
      <c r="E713" s="3"/>
      <c r="F713" s="3"/>
      <c r="G713" s="3"/>
      <c r="H713" s="3"/>
    </row>
    <row r="714" spans="1:8" x14ac:dyDescent="0.25">
      <c r="A714" s="3"/>
      <c r="C714" s="3"/>
      <c r="D714" s="3"/>
      <c r="E714" s="3"/>
      <c r="F714" s="3"/>
      <c r="G714" s="3"/>
      <c r="H714" s="3"/>
    </row>
    <row r="715" spans="1:8" x14ac:dyDescent="0.25">
      <c r="A715" s="3"/>
      <c r="C715" s="3"/>
      <c r="D715" s="3"/>
      <c r="E715" s="3"/>
      <c r="F715" s="3"/>
      <c r="G715" s="3"/>
      <c r="H715" s="3"/>
    </row>
    <row r="716" spans="1:8" x14ac:dyDescent="0.25">
      <c r="A716" s="3"/>
      <c r="C716" s="3"/>
      <c r="D716" s="3"/>
      <c r="E716" s="3"/>
      <c r="F716" s="3"/>
      <c r="G716" s="3"/>
      <c r="H716" s="3"/>
    </row>
    <row r="717" spans="1:8" x14ac:dyDescent="0.25">
      <c r="A717" s="3"/>
      <c r="C717" s="3"/>
      <c r="D717" s="3"/>
      <c r="E717" s="3"/>
      <c r="F717" s="3"/>
      <c r="G717" s="3"/>
      <c r="H717" s="3"/>
    </row>
    <row r="718" spans="1:8" x14ac:dyDescent="0.25">
      <c r="A718" s="3"/>
      <c r="C718" s="3"/>
      <c r="D718" s="3"/>
      <c r="E718" s="3"/>
      <c r="F718" s="3"/>
      <c r="G718" s="3"/>
      <c r="H718" s="3"/>
    </row>
    <row r="719" spans="1:8" x14ac:dyDescent="0.25">
      <c r="A719" s="3"/>
      <c r="C719" s="3"/>
      <c r="D719" s="3"/>
      <c r="E719" s="3"/>
      <c r="F719" s="3"/>
      <c r="G719" s="3"/>
      <c r="H719" s="3"/>
    </row>
    <row r="720" spans="1:8" x14ac:dyDescent="0.25">
      <c r="A720" s="3"/>
      <c r="C720" s="3"/>
      <c r="D720" s="3"/>
      <c r="E720" s="3"/>
      <c r="F720" s="3"/>
      <c r="G720" s="3"/>
      <c r="H720" s="3"/>
    </row>
    <row r="721" spans="1:8" x14ac:dyDescent="0.25">
      <c r="A721" s="3"/>
      <c r="C721" s="3"/>
      <c r="D721" s="3"/>
      <c r="E721" s="3"/>
      <c r="F721" s="3"/>
      <c r="G721" s="3"/>
      <c r="H721" s="3"/>
    </row>
    <row r="722" spans="1:8" x14ac:dyDescent="0.25">
      <c r="A722" s="3"/>
      <c r="C722" s="3"/>
      <c r="D722" s="3"/>
      <c r="E722" s="3"/>
      <c r="F722" s="3"/>
      <c r="G722" s="3"/>
      <c r="H722" s="3"/>
    </row>
    <row r="723" spans="1:8" x14ac:dyDescent="0.25">
      <c r="A723" s="3"/>
      <c r="C723" s="3"/>
      <c r="D723" s="3"/>
      <c r="E723" s="3"/>
      <c r="F723" s="3"/>
      <c r="G723" s="3"/>
      <c r="H723" s="3"/>
    </row>
    <row r="724" spans="1:8" x14ac:dyDescent="0.25">
      <c r="A724" s="3"/>
      <c r="C724" s="3"/>
      <c r="D724" s="3"/>
      <c r="E724" s="3"/>
      <c r="F724" s="3"/>
      <c r="G724" s="3"/>
      <c r="H724" s="3"/>
    </row>
    <row r="725" spans="1:8" x14ac:dyDescent="0.25">
      <c r="A725" s="3"/>
      <c r="C725" s="3"/>
      <c r="D725" s="3"/>
      <c r="E725" s="3"/>
      <c r="F725" s="3"/>
      <c r="G725" s="3"/>
      <c r="H725" s="3"/>
    </row>
    <row r="726" spans="1:8" x14ac:dyDescent="0.25">
      <c r="A726" s="3"/>
      <c r="C726" s="3"/>
      <c r="D726" s="3"/>
      <c r="E726" s="3"/>
      <c r="F726" s="3"/>
      <c r="G726" s="3"/>
      <c r="H726" s="3"/>
    </row>
    <row r="727" spans="1:8" x14ac:dyDescent="0.25">
      <c r="A727" s="3"/>
      <c r="C727" s="3"/>
      <c r="D727" s="3"/>
      <c r="E727" s="3"/>
      <c r="F727" s="3"/>
      <c r="G727" s="3"/>
      <c r="H727" s="3"/>
    </row>
    <row r="728" spans="1:8" x14ac:dyDescent="0.25">
      <c r="A728" s="3"/>
      <c r="C728" s="3"/>
      <c r="D728" s="3"/>
      <c r="E728" s="3"/>
      <c r="F728" s="3"/>
      <c r="G728" s="3"/>
      <c r="H728" s="3"/>
    </row>
    <row r="729" spans="1:8" x14ac:dyDescent="0.25">
      <c r="A729" s="3"/>
      <c r="C729" s="3"/>
      <c r="D729" s="3"/>
      <c r="E729" s="3"/>
      <c r="F729" s="3"/>
      <c r="G729" s="3"/>
      <c r="H729" s="3"/>
    </row>
    <row r="730" spans="1:8" x14ac:dyDescent="0.25">
      <c r="A730" s="3"/>
      <c r="C730" s="3"/>
      <c r="D730" s="3"/>
      <c r="E730" s="3"/>
      <c r="F730" s="3"/>
      <c r="G730" s="3"/>
      <c r="H730" s="3"/>
    </row>
    <row r="731" spans="1:8" x14ac:dyDescent="0.25">
      <c r="A731" s="3"/>
      <c r="C731" s="3"/>
      <c r="D731" s="3"/>
      <c r="E731" s="3"/>
      <c r="F731" s="3"/>
      <c r="G731" s="3"/>
      <c r="H731" s="3"/>
    </row>
    <row r="732" spans="1:8" x14ac:dyDescent="0.25">
      <c r="A732" s="3"/>
      <c r="C732" s="3"/>
      <c r="D732" s="3"/>
      <c r="E732" s="3"/>
      <c r="F732" s="3"/>
      <c r="G732" s="3"/>
      <c r="H732" s="3"/>
    </row>
    <row r="733" spans="1:8" x14ac:dyDescent="0.25">
      <c r="A733" s="3"/>
      <c r="C733" s="3"/>
      <c r="D733" s="3"/>
      <c r="E733" s="3"/>
      <c r="F733" s="3"/>
      <c r="G733" s="3"/>
      <c r="H733" s="3"/>
    </row>
    <row r="734" spans="1:8" x14ac:dyDescent="0.25">
      <c r="A734" s="3"/>
      <c r="C734" s="3"/>
      <c r="D734" s="3"/>
      <c r="E734" s="3"/>
      <c r="F734" s="3"/>
      <c r="G734" s="3"/>
      <c r="H734" s="3"/>
    </row>
    <row r="735" spans="1:8" x14ac:dyDescent="0.25">
      <c r="A735" s="3"/>
      <c r="C735" s="3"/>
      <c r="D735" s="3"/>
      <c r="E735" s="3"/>
      <c r="F735" s="3"/>
      <c r="G735" s="3"/>
      <c r="H735" s="3"/>
    </row>
    <row r="736" spans="1:8" x14ac:dyDescent="0.25">
      <c r="A736" s="3"/>
      <c r="C736" s="3"/>
      <c r="D736" s="3"/>
      <c r="E736" s="3"/>
      <c r="F736" s="3"/>
      <c r="G736" s="3"/>
      <c r="H736" s="3"/>
    </row>
    <row r="737" spans="1:8" x14ac:dyDescent="0.25">
      <c r="A737" s="3"/>
      <c r="C737" s="3"/>
      <c r="D737" s="3"/>
      <c r="E737" s="3"/>
      <c r="F737" s="3"/>
      <c r="G737" s="3"/>
      <c r="H737" s="3"/>
    </row>
    <row r="738" spans="1:8" x14ac:dyDescent="0.25">
      <c r="A738" s="3"/>
      <c r="C738" s="3"/>
      <c r="D738" s="3"/>
      <c r="E738" s="3"/>
      <c r="F738" s="3"/>
      <c r="G738" s="3"/>
      <c r="H738" s="3"/>
    </row>
    <row r="739" spans="1:8" x14ac:dyDescent="0.25">
      <c r="A739" s="3"/>
      <c r="C739" s="3"/>
      <c r="D739" s="3"/>
      <c r="E739" s="3"/>
      <c r="F739" s="3"/>
      <c r="G739" s="3"/>
      <c r="H739" s="3"/>
    </row>
    <row r="740" spans="1:8" x14ac:dyDescent="0.25">
      <c r="A740" s="3"/>
      <c r="C740" s="3"/>
      <c r="D740" s="3"/>
      <c r="E740" s="3"/>
      <c r="F740" s="3"/>
      <c r="G740" s="3"/>
      <c r="H740" s="3"/>
    </row>
    <row r="741" spans="1:8" x14ac:dyDescent="0.25">
      <c r="A741" s="3"/>
      <c r="C741" s="3"/>
      <c r="D741" s="3"/>
      <c r="E741" s="3"/>
      <c r="F741" s="3"/>
      <c r="G741" s="3"/>
      <c r="H741" s="3"/>
    </row>
    <row r="742" spans="1:8" x14ac:dyDescent="0.25">
      <c r="A742" s="3"/>
      <c r="C742" s="3"/>
      <c r="D742" s="3"/>
      <c r="E742" s="3"/>
      <c r="F742" s="3"/>
      <c r="G742" s="3"/>
      <c r="H742" s="3"/>
    </row>
    <row r="743" spans="1:8" x14ac:dyDescent="0.25">
      <c r="A743" s="3"/>
      <c r="C743" s="3"/>
      <c r="D743" s="3"/>
      <c r="E743" s="3"/>
      <c r="F743" s="3"/>
      <c r="G743" s="3"/>
      <c r="H743" s="3"/>
    </row>
    <row r="744" spans="1:8" x14ac:dyDescent="0.25">
      <c r="A744" s="3"/>
      <c r="C744" s="3"/>
      <c r="D744" s="3"/>
      <c r="E744" s="3"/>
      <c r="F744" s="3"/>
      <c r="G744" s="3"/>
      <c r="H744" s="3"/>
    </row>
    <row r="745" spans="1:8" x14ac:dyDescent="0.25">
      <c r="A745" s="3"/>
      <c r="C745" s="3"/>
      <c r="D745" s="3"/>
      <c r="E745" s="3"/>
      <c r="F745" s="3"/>
      <c r="G745" s="3"/>
      <c r="H745" s="3"/>
    </row>
    <row r="746" spans="1:8" x14ac:dyDescent="0.25">
      <c r="A746" s="3"/>
      <c r="C746" s="3"/>
      <c r="D746" s="3"/>
      <c r="E746" s="3"/>
      <c r="F746" s="3"/>
      <c r="G746" s="3"/>
      <c r="H746" s="3"/>
    </row>
    <row r="747" spans="1:8" x14ac:dyDescent="0.25">
      <c r="A747" s="3"/>
      <c r="C747" s="3"/>
      <c r="D747" s="3"/>
      <c r="E747" s="3"/>
      <c r="F747" s="3"/>
      <c r="G747" s="3"/>
      <c r="H747" s="3"/>
    </row>
    <row r="748" spans="1:8" x14ac:dyDescent="0.25">
      <c r="A748" s="3"/>
      <c r="C748" s="3"/>
      <c r="D748" s="3"/>
      <c r="E748" s="3"/>
      <c r="F748" s="3"/>
      <c r="G748" s="3"/>
      <c r="H748" s="3"/>
    </row>
    <row r="749" spans="1:8" x14ac:dyDescent="0.25">
      <c r="A749" s="3"/>
      <c r="C749" s="3"/>
      <c r="D749" s="3"/>
      <c r="E749" s="3"/>
      <c r="F749" s="3"/>
      <c r="G749" s="3"/>
      <c r="H749" s="3"/>
    </row>
    <row r="750" spans="1:8" x14ac:dyDescent="0.25">
      <c r="A750" s="3"/>
      <c r="C750" s="3"/>
      <c r="D750" s="3"/>
      <c r="E750" s="3"/>
      <c r="F750" s="3"/>
      <c r="G750" s="3"/>
      <c r="H750" s="3"/>
    </row>
    <row r="751" spans="1:8" x14ac:dyDescent="0.25">
      <c r="A751" s="3"/>
      <c r="C751" s="3"/>
      <c r="D751" s="3"/>
      <c r="E751" s="3"/>
      <c r="F751" s="3"/>
      <c r="G751" s="3"/>
      <c r="H751" s="3"/>
    </row>
    <row r="752" spans="1:8" x14ac:dyDescent="0.25">
      <c r="A752" s="3"/>
      <c r="C752" s="3"/>
      <c r="D752" s="3"/>
      <c r="E752" s="3"/>
      <c r="F752" s="3"/>
      <c r="G752" s="3"/>
      <c r="H752" s="3"/>
    </row>
    <row r="753" spans="1:8" x14ac:dyDescent="0.25">
      <c r="A753" s="3"/>
      <c r="C753" s="3"/>
      <c r="D753" s="3"/>
      <c r="E753" s="3"/>
      <c r="F753" s="3"/>
      <c r="G753" s="3"/>
      <c r="H753" s="3"/>
    </row>
    <row r="754" spans="1:8" x14ac:dyDescent="0.25">
      <c r="A754" s="3"/>
      <c r="C754" s="3"/>
      <c r="D754" s="3"/>
      <c r="E754" s="3"/>
      <c r="F754" s="3"/>
      <c r="G754" s="3"/>
      <c r="H754" s="3"/>
    </row>
    <row r="755" spans="1:8" x14ac:dyDescent="0.25">
      <c r="A755" s="3"/>
      <c r="C755" s="3"/>
      <c r="D755" s="3"/>
      <c r="E755" s="3"/>
      <c r="F755" s="3"/>
      <c r="G755" s="3"/>
      <c r="H755" s="3"/>
    </row>
    <row r="756" spans="1:8" x14ac:dyDescent="0.25">
      <c r="A756" s="3"/>
      <c r="C756" s="3"/>
      <c r="D756" s="3"/>
      <c r="E756" s="3"/>
      <c r="F756" s="3"/>
      <c r="G756" s="3"/>
      <c r="H756" s="3"/>
    </row>
    <row r="757" spans="1:8" x14ac:dyDescent="0.25">
      <c r="A757" s="3"/>
      <c r="C757" s="3"/>
      <c r="D757" s="3"/>
      <c r="E757" s="3"/>
      <c r="F757" s="3"/>
      <c r="G757" s="3"/>
      <c r="H757" s="3"/>
    </row>
    <row r="758" spans="1:8" x14ac:dyDescent="0.25">
      <c r="A758" s="3"/>
      <c r="C758" s="3"/>
      <c r="D758" s="3"/>
      <c r="E758" s="3"/>
      <c r="F758" s="3"/>
      <c r="G758" s="3"/>
      <c r="H758" s="3"/>
    </row>
    <row r="759" spans="1:8" x14ac:dyDescent="0.25">
      <c r="A759" s="3"/>
      <c r="C759" s="3"/>
      <c r="D759" s="3"/>
      <c r="E759" s="3"/>
      <c r="F759" s="3"/>
      <c r="G759" s="3"/>
      <c r="H759" s="3"/>
    </row>
    <row r="760" spans="1:8" x14ac:dyDescent="0.25">
      <c r="A760" s="3"/>
      <c r="C760" s="3"/>
      <c r="D760" s="3"/>
      <c r="E760" s="3"/>
      <c r="F760" s="3"/>
      <c r="G760" s="3"/>
      <c r="H760" s="3"/>
    </row>
    <row r="761" spans="1:8" x14ac:dyDescent="0.25">
      <c r="A761" s="3"/>
      <c r="C761" s="3"/>
      <c r="D761" s="3"/>
      <c r="E761" s="3"/>
      <c r="F761" s="3"/>
      <c r="G761" s="3"/>
      <c r="H761" s="3"/>
    </row>
    <row r="762" spans="1:8" x14ac:dyDescent="0.25">
      <c r="A762" s="3"/>
      <c r="C762" s="3"/>
      <c r="D762" s="3"/>
      <c r="E762" s="3"/>
      <c r="F762" s="3"/>
      <c r="G762" s="3"/>
      <c r="H762" s="3"/>
    </row>
    <row r="763" spans="1:8" x14ac:dyDescent="0.25">
      <c r="A763" s="3"/>
      <c r="C763" s="3"/>
      <c r="D763" s="3"/>
      <c r="E763" s="3"/>
      <c r="F763" s="3"/>
      <c r="G763" s="3"/>
      <c r="H763" s="3"/>
    </row>
    <row r="764" spans="1:8" x14ac:dyDescent="0.25">
      <c r="A764" s="3"/>
      <c r="C764" s="3"/>
      <c r="D764" s="3"/>
      <c r="E764" s="3"/>
      <c r="F764" s="3"/>
      <c r="G764" s="3"/>
      <c r="H764" s="3"/>
    </row>
    <row r="765" spans="1:8" x14ac:dyDescent="0.25">
      <c r="A765" s="3"/>
      <c r="C765" s="3"/>
      <c r="D765" s="3"/>
      <c r="E765" s="3"/>
      <c r="F765" s="3"/>
      <c r="G765" s="3"/>
      <c r="H765" s="3"/>
    </row>
    <row r="766" spans="1:8" x14ac:dyDescent="0.25">
      <c r="A766" s="3"/>
      <c r="C766" s="3"/>
      <c r="D766" s="3"/>
      <c r="E766" s="3"/>
      <c r="F766" s="3"/>
      <c r="G766" s="3"/>
      <c r="H766" s="3"/>
    </row>
    <row r="767" spans="1:8" x14ac:dyDescent="0.25">
      <c r="A767" s="3"/>
      <c r="C767" s="3"/>
      <c r="D767" s="3"/>
      <c r="E767" s="3"/>
      <c r="F767" s="3"/>
      <c r="G767" s="3"/>
      <c r="H767" s="3"/>
    </row>
    <row r="768" spans="1:8" x14ac:dyDescent="0.25">
      <c r="A768" s="3"/>
      <c r="C768" s="3"/>
      <c r="D768" s="3"/>
      <c r="E768" s="3"/>
      <c r="F768" s="3"/>
      <c r="G768" s="3"/>
      <c r="H768" s="3"/>
    </row>
    <row r="769" spans="1:8" x14ac:dyDescent="0.25">
      <c r="A769" s="3"/>
      <c r="C769" s="3"/>
      <c r="D769" s="3"/>
      <c r="E769" s="3"/>
      <c r="F769" s="3"/>
      <c r="G769" s="3"/>
      <c r="H769" s="3"/>
    </row>
    <row r="770" spans="1:8" x14ac:dyDescent="0.25">
      <c r="A770" s="3"/>
      <c r="C770" s="3"/>
      <c r="D770" s="3"/>
      <c r="E770" s="3"/>
      <c r="F770" s="3"/>
      <c r="G770" s="3"/>
      <c r="H770" s="3"/>
    </row>
    <row r="771" spans="1:8" x14ac:dyDescent="0.25">
      <c r="A771" s="3"/>
      <c r="C771" s="3"/>
      <c r="D771" s="3"/>
      <c r="E771" s="3"/>
      <c r="F771" s="3"/>
      <c r="G771" s="3"/>
      <c r="H771" s="3"/>
    </row>
    <row r="772" spans="1:8" x14ac:dyDescent="0.25">
      <c r="A772" s="3"/>
      <c r="C772" s="3"/>
      <c r="D772" s="3"/>
      <c r="E772" s="3"/>
      <c r="F772" s="3"/>
      <c r="G772" s="3"/>
      <c r="H772" s="3"/>
    </row>
    <row r="773" spans="1:8" x14ac:dyDescent="0.25">
      <c r="A773" s="3"/>
      <c r="C773" s="3"/>
      <c r="D773" s="3"/>
      <c r="E773" s="3"/>
      <c r="F773" s="3"/>
      <c r="G773" s="3"/>
      <c r="H773" s="3"/>
    </row>
    <row r="774" spans="1:8" x14ac:dyDescent="0.25">
      <c r="A774" s="3"/>
      <c r="C774" s="3"/>
      <c r="D774" s="3"/>
      <c r="E774" s="3"/>
      <c r="F774" s="3"/>
      <c r="G774" s="3"/>
      <c r="H774" s="3"/>
    </row>
    <row r="775" spans="1:8" x14ac:dyDescent="0.25">
      <c r="A775" s="3"/>
      <c r="C775" s="3"/>
      <c r="D775" s="3"/>
      <c r="E775" s="3"/>
      <c r="F775" s="3"/>
      <c r="G775" s="3"/>
      <c r="H775" s="3"/>
    </row>
    <row r="776" spans="1:8" x14ac:dyDescent="0.25">
      <c r="A776" s="3"/>
      <c r="C776" s="3"/>
      <c r="D776" s="3"/>
      <c r="E776" s="3"/>
      <c r="F776" s="3"/>
      <c r="G776" s="3"/>
      <c r="H776" s="3"/>
    </row>
    <row r="777" spans="1:8" x14ac:dyDescent="0.25">
      <c r="A777" s="3"/>
      <c r="C777" s="3"/>
      <c r="D777" s="3"/>
      <c r="E777" s="3"/>
      <c r="F777" s="3"/>
      <c r="G777" s="3"/>
      <c r="H777" s="3"/>
    </row>
    <row r="778" spans="1:8" x14ac:dyDescent="0.25">
      <c r="A778" s="3"/>
      <c r="C778" s="3"/>
      <c r="D778" s="3"/>
      <c r="E778" s="3"/>
      <c r="F778" s="3"/>
      <c r="G778" s="3"/>
      <c r="H778" s="3"/>
    </row>
    <row r="779" spans="1:8" x14ac:dyDescent="0.25">
      <c r="A779" s="3"/>
      <c r="C779" s="3"/>
      <c r="D779" s="3"/>
      <c r="E779" s="3"/>
      <c r="F779" s="3"/>
      <c r="G779" s="3"/>
      <c r="H779" s="3"/>
    </row>
    <row r="780" spans="1:8" x14ac:dyDescent="0.25">
      <c r="A780" s="3"/>
      <c r="C780" s="3"/>
      <c r="D780" s="3"/>
      <c r="E780" s="3"/>
      <c r="F780" s="3"/>
      <c r="G780" s="3"/>
      <c r="H780" s="3"/>
    </row>
    <row r="781" spans="1:8" x14ac:dyDescent="0.25">
      <c r="A781" s="3"/>
      <c r="C781" s="3"/>
      <c r="D781" s="3"/>
      <c r="E781" s="3"/>
      <c r="F781" s="3"/>
      <c r="G781" s="3"/>
      <c r="H781" s="3"/>
    </row>
    <row r="782" spans="1:8" x14ac:dyDescent="0.25">
      <c r="A782" s="3"/>
      <c r="C782" s="3"/>
      <c r="D782" s="3"/>
      <c r="E782" s="3"/>
      <c r="F782" s="3"/>
      <c r="G782" s="3"/>
      <c r="H782" s="3"/>
    </row>
    <row r="783" spans="1:8" x14ac:dyDescent="0.25">
      <c r="A783" s="3"/>
      <c r="C783" s="3"/>
      <c r="D783" s="3"/>
      <c r="E783" s="3"/>
      <c r="F783" s="3"/>
      <c r="G783" s="3"/>
      <c r="H783" s="3"/>
    </row>
    <row r="784" spans="1:8" x14ac:dyDescent="0.25">
      <c r="A784" s="3"/>
      <c r="C784" s="3"/>
      <c r="D784" s="3"/>
      <c r="E784" s="3"/>
      <c r="F784" s="3"/>
      <c r="G784" s="3"/>
      <c r="H784" s="3"/>
    </row>
    <row r="785" spans="1:8" x14ac:dyDescent="0.25">
      <c r="A785" s="3"/>
      <c r="C785" s="3"/>
      <c r="D785" s="3"/>
      <c r="E785" s="3"/>
      <c r="F785" s="3"/>
      <c r="G785" s="3"/>
      <c r="H785" s="3"/>
    </row>
    <row r="786" spans="1:8" x14ac:dyDescent="0.25">
      <c r="A786" s="3"/>
      <c r="C786" s="3"/>
      <c r="D786" s="3"/>
      <c r="E786" s="3"/>
      <c r="F786" s="3"/>
      <c r="G786" s="3"/>
      <c r="H786" s="3"/>
    </row>
    <row r="787" spans="1:8" x14ac:dyDescent="0.25">
      <c r="A787" s="3"/>
      <c r="C787" s="3"/>
      <c r="D787" s="3"/>
      <c r="E787" s="3"/>
      <c r="F787" s="3"/>
      <c r="G787" s="3"/>
      <c r="H787" s="3"/>
    </row>
    <row r="788" spans="1:8" x14ac:dyDescent="0.25">
      <c r="A788" s="3"/>
      <c r="C788" s="3"/>
      <c r="D788" s="3"/>
      <c r="E788" s="3"/>
      <c r="F788" s="3"/>
      <c r="G788" s="3"/>
      <c r="H788" s="3"/>
    </row>
    <row r="789" spans="1:8" x14ac:dyDescent="0.25">
      <c r="A789" s="3"/>
      <c r="C789" s="3"/>
      <c r="D789" s="3"/>
      <c r="E789" s="3"/>
      <c r="F789" s="3"/>
      <c r="G789" s="3"/>
      <c r="H789" s="3"/>
    </row>
    <row r="790" spans="1:8" x14ac:dyDescent="0.25">
      <c r="A790" s="3"/>
      <c r="C790" s="3"/>
      <c r="D790" s="3"/>
      <c r="E790" s="3"/>
      <c r="F790" s="3"/>
      <c r="G790" s="3"/>
      <c r="H790" s="3"/>
    </row>
    <row r="791" spans="1:8" x14ac:dyDescent="0.25">
      <c r="A791" s="3"/>
      <c r="C791" s="3"/>
      <c r="D791" s="3"/>
      <c r="E791" s="3"/>
      <c r="F791" s="3"/>
      <c r="G791" s="3"/>
      <c r="H791" s="3"/>
    </row>
    <row r="792" spans="1:8" x14ac:dyDescent="0.25">
      <c r="A792" s="3"/>
      <c r="C792" s="3"/>
      <c r="D792" s="3"/>
      <c r="E792" s="3"/>
      <c r="F792" s="3"/>
      <c r="G792" s="3"/>
      <c r="H792" s="3"/>
    </row>
    <row r="793" spans="1:8" x14ac:dyDescent="0.25">
      <c r="A793" s="3"/>
      <c r="C793" s="3"/>
      <c r="D793" s="3"/>
      <c r="E793" s="3"/>
      <c r="F793" s="3"/>
      <c r="G793" s="3"/>
      <c r="H793" s="3"/>
    </row>
    <row r="794" spans="1:8" x14ac:dyDescent="0.25">
      <c r="A794" s="3"/>
      <c r="C794" s="3"/>
      <c r="D794" s="3"/>
      <c r="E794" s="3"/>
      <c r="F794" s="3"/>
      <c r="G794" s="3"/>
      <c r="H794" s="3"/>
    </row>
    <row r="795" spans="1:8" x14ac:dyDescent="0.25">
      <c r="A795" s="3"/>
      <c r="C795" s="3"/>
      <c r="D795" s="3"/>
      <c r="E795" s="3"/>
      <c r="F795" s="3"/>
      <c r="G795" s="3"/>
      <c r="H795" s="3"/>
    </row>
    <row r="796" spans="1:8" x14ac:dyDescent="0.25">
      <c r="A796" s="3"/>
      <c r="C796" s="3"/>
      <c r="D796" s="3"/>
      <c r="E796" s="3"/>
      <c r="F796" s="3"/>
      <c r="G796" s="3"/>
      <c r="H796" s="3"/>
    </row>
    <row r="797" spans="1:8" x14ac:dyDescent="0.25">
      <c r="A797" s="3"/>
      <c r="C797" s="3"/>
      <c r="D797" s="3"/>
      <c r="E797" s="3"/>
      <c r="F797" s="3"/>
      <c r="G797" s="3"/>
      <c r="H797" s="3"/>
    </row>
    <row r="798" spans="1:8" x14ac:dyDescent="0.25">
      <c r="A798" s="3"/>
      <c r="C798" s="3"/>
      <c r="D798" s="3"/>
      <c r="E798" s="3"/>
      <c r="F798" s="3"/>
      <c r="G798" s="3"/>
      <c r="H798" s="3"/>
    </row>
    <row r="799" spans="1:8" x14ac:dyDescent="0.25">
      <c r="A799" s="3"/>
      <c r="C799" s="3"/>
      <c r="D799" s="3"/>
      <c r="E799" s="3"/>
      <c r="F799" s="3"/>
      <c r="G799" s="3"/>
      <c r="H799" s="3"/>
    </row>
    <row r="800" spans="1:8" x14ac:dyDescent="0.25">
      <c r="A800" s="3"/>
      <c r="C800" s="3"/>
      <c r="D800" s="3"/>
      <c r="E800" s="3"/>
      <c r="F800" s="3"/>
      <c r="G800" s="3"/>
      <c r="H800" s="3"/>
    </row>
    <row r="801" spans="1:8" x14ac:dyDescent="0.25">
      <c r="A801" s="3"/>
      <c r="C801" s="3"/>
      <c r="D801" s="3"/>
      <c r="E801" s="3"/>
      <c r="F801" s="3"/>
      <c r="G801" s="3"/>
      <c r="H801" s="3"/>
    </row>
    <row r="802" spans="1:8" x14ac:dyDescent="0.25">
      <c r="A802" s="3"/>
      <c r="C802" s="3"/>
      <c r="D802" s="3"/>
      <c r="E802" s="3"/>
      <c r="F802" s="3"/>
      <c r="G802" s="3"/>
      <c r="H802" s="3"/>
    </row>
    <row r="803" spans="1:8" x14ac:dyDescent="0.25">
      <c r="A803" s="3"/>
      <c r="C803" s="3"/>
      <c r="D803" s="3"/>
      <c r="E803" s="3"/>
      <c r="F803" s="3"/>
      <c r="G803" s="3"/>
      <c r="H803" s="3"/>
    </row>
    <row r="804" spans="1:8" x14ac:dyDescent="0.25">
      <c r="A804" s="3"/>
      <c r="C804" s="3"/>
      <c r="D804" s="3"/>
      <c r="E804" s="3"/>
      <c r="F804" s="3"/>
      <c r="G804" s="3"/>
      <c r="H804" s="3"/>
    </row>
    <row r="805" spans="1:8" x14ac:dyDescent="0.25">
      <c r="A805" s="3"/>
      <c r="C805" s="3"/>
      <c r="D805" s="3"/>
      <c r="E805" s="3"/>
      <c r="F805" s="3"/>
      <c r="G805" s="3"/>
      <c r="H805" s="3"/>
    </row>
    <row r="806" spans="1:8" x14ac:dyDescent="0.25">
      <c r="A806" s="3"/>
      <c r="C806" s="3"/>
      <c r="D806" s="3"/>
      <c r="E806" s="3"/>
      <c r="F806" s="3"/>
      <c r="G806" s="3"/>
      <c r="H806" s="3"/>
    </row>
    <row r="807" spans="1:8" x14ac:dyDescent="0.25">
      <c r="A807" s="3"/>
      <c r="C807" s="3"/>
      <c r="D807" s="3"/>
      <c r="E807" s="3"/>
      <c r="F807" s="3"/>
      <c r="G807" s="3"/>
      <c r="H807" s="3"/>
    </row>
    <row r="808" spans="1:8" x14ac:dyDescent="0.25">
      <c r="A808" s="3"/>
      <c r="C808" s="3"/>
      <c r="D808" s="3"/>
      <c r="E808" s="3"/>
      <c r="F808" s="3"/>
      <c r="G808" s="3"/>
      <c r="H808" s="3"/>
    </row>
    <row r="809" spans="1:8" x14ac:dyDescent="0.25">
      <c r="A809" s="3"/>
      <c r="C809" s="3"/>
      <c r="D809" s="3"/>
      <c r="E809" s="3"/>
      <c r="F809" s="3"/>
      <c r="G809" s="3"/>
      <c r="H809" s="3"/>
    </row>
    <row r="810" spans="1:8" x14ac:dyDescent="0.25">
      <c r="A810" s="3"/>
      <c r="C810" s="3"/>
      <c r="D810" s="3"/>
      <c r="E810" s="3"/>
      <c r="F810" s="3"/>
      <c r="G810" s="3"/>
      <c r="H810" s="3"/>
    </row>
    <row r="811" spans="1:8" x14ac:dyDescent="0.25">
      <c r="A811" s="3"/>
      <c r="C811" s="3"/>
      <c r="D811" s="3"/>
      <c r="E811" s="3"/>
      <c r="F811" s="3"/>
      <c r="G811" s="3"/>
      <c r="H811" s="3"/>
    </row>
    <row r="812" spans="1:8" x14ac:dyDescent="0.25">
      <c r="A812" s="3"/>
      <c r="C812" s="3"/>
      <c r="D812" s="3"/>
      <c r="E812" s="3"/>
      <c r="F812" s="3"/>
      <c r="G812" s="3"/>
      <c r="H812" s="3"/>
    </row>
    <row r="813" spans="1:8" x14ac:dyDescent="0.25">
      <c r="A813" s="3"/>
      <c r="C813" s="3"/>
      <c r="D813" s="3"/>
      <c r="E813" s="3"/>
      <c r="F813" s="3"/>
      <c r="G813" s="3"/>
      <c r="H813" s="3"/>
    </row>
    <row r="814" spans="1:8" x14ac:dyDescent="0.25">
      <c r="A814" s="3"/>
      <c r="C814" s="3"/>
      <c r="D814" s="3"/>
      <c r="E814" s="3"/>
      <c r="F814" s="3"/>
      <c r="G814" s="3"/>
      <c r="H814" s="3"/>
    </row>
    <row r="815" spans="1:8" x14ac:dyDescent="0.25">
      <c r="A815" s="3"/>
      <c r="C815" s="3"/>
      <c r="D815" s="3"/>
      <c r="E815" s="3"/>
      <c r="F815" s="3"/>
      <c r="G815" s="3"/>
      <c r="H815" s="3"/>
    </row>
    <row r="816" spans="1:8" x14ac:dyDescent="0.25">
      <c r="A816" s="3"/>
      <c r="C816" s="3"/>
      <c r="D816" s="3"/>
      <c r="E816" s="3"/>
      <c r="F816" s="3"/>
      <c r="G816" s="3"/>
      <c r="H816" s="3"/>
    </row>
    <row r="817" spans="1:8" x14ac:dyDescent="0.25">
      <c r="A817" s="3"/>
      <c r="C817" s="3"/>
      <c r="D817" s="3"/>
      <c r="E817" s="3"/>
      <c r="F817" s="3"/>
      <c r="G817" s="3"/>
      <c r="H817" s="3"/>
    </row>
    <row r="818" spans="1:8" x14ac:dyDescent="0.25">
      <c r="A818" s="3"/>
      <c r="C818" s="3"/>
      <c r="D818" s="3"/>
      <c r="E818" s="3"/>
      <c r="F818" s="3"/>
      <c r="G818" s="3"/>
      <c r="H818" s="3"/>
    </row>
    <row r="819" spans="1:8" x14ac:dyDescent="0.25">
      <c r="A819" s="3"/>
      <c r="C819" s="3"/>
      <c r="D819" s="3"/>
      <c r="E819" s="3"/>
      <c r="F819" s="3"/>
      <c r="G819" s="3"/>
      <c r="H819" s="3"/>
    </row>
    <row r="820" spans="1:8" x14ac:dyDescent="0.25">
      <c r="A820" s="3"/>
      <c r="C820" s="3"/>
      <c r="D820" s="3"/>
      <c r="E820" s="3"/>
      <c r="F820" s="3"/>
      <c r="G820" s="3"/>
      <c r="H820" s="3"/>
    </row>
    <row r="821" spans="1:8" x14ac:dyDescent="0.25">
      <c r="A821" s="3"/>
      <c r="C821" s="3"/>
      <c r="D821" s="3"/>
      <c r="E821" s="3"/>
      <c r="F821" s="3"/>
      <c r="G821" s="3"/>
      <c r="H821" s="3"/>
    </row>
    <row r="822" spans="1:8" x14ac:dyDescent="0.25">
      <c r="A822" s="3"/>
      <c r="C822" s="3"/>
      <c r="D822" s="3"/>
      <c r="E822" s="3"/>
      <c r="F822" s="3"/>
      <c r="G822" s="3"/>
      <c r="H822" s="3"/>
    </row>
    <row r="823" spans="1:8" x14ac:dyDescent="0.25">
      <c r="A823" s="3"/>
      <c r="C823" s="3"/>
      <c r="D823" s="3"/>
      <c r="E823" s="3"/>
      <c r="F823" s="3"/>
      <c r="G823" s="3"/>
      <c r="H823" s="3"/>
    </row>
    <row r="824" spans="1:8" x14ac:dyDescent="0.25">
      <c r="A824" s="3"/>
      <c r="C824" s="3"/>
      <c r="D824" s="3"/>
      <c r="E824" s="3"/>
      <c r="F824" s="3"/>
      <c r="G824" s="3"/>
      <c r="H824" s="3"/>
    </row>
    <row r="825" spans="1:8" x14ac:dyDescent="0.25">
      <c r="A825" s="3"/>
      <c r="C825" s="3"/>
      <c r="D825" s="3"/>
      <c r="E825" s="3"/>
      <c r="F825" s="3"/>
      <c r="G825" s="3"/>
      <c r="H825" s="3"/>
    </row>
    <row r="826" spans="1:8" x14ac:dyDescent="0.25">
      <c r="A826" s="3"/>
      <c r="C826" s="3"/>
      <c r="D826" s="3"/>
      <c r="E826" s="3"/>
      <c r="F826" s="3"/>
      <c r="G826" s="3"/>
      <c r="H826" s="3"/>
    </row>
    <row r="827" spans="1:8" x14ac:dyDescent="0.25">
      <c r="A827" s="3"/>
      <c r="C827" s="3"/>
      <c r="D827" s="3"/>
      <c r="E827" s="3"/>
      <c r="F827" s="3"/>
      <c r="G827" s="3"/>
      <c r="H827" s="3"/>
    </row>
    <row r="828" spans="1:8" x14ac:dyDescent="0.25">
      <c r="A828" s="3"/>
      <c r="C828" s="3"/>
      <c r="D828" s="3"/>
      <c r="E828" s="3"/>
      <c r="F828" s="3"/>
      <c r="G828" s="3"/>
      <c r="H828" s="3"/>
    </row>
    <row r="829" spans="1:8" x14ac:dyDescent="0.25">
      <c r="A829" s="3"/>
      <c r="C829" s="3"/>
      <c r="D829" s="3"/>
      <c r="E829" s="3"/>
      <c r="F829" s="3"/>
      <c r="G829" s="3"/>
      <c r="H829" s="3"/>
    </row>
    <row r="830" spans="1:8" x14ac:dyDescent="0.25">
      <c r="A830" s="3"/>
      <c r="C830" s="3"/>
      <c r="D830" s="3"/>
      <c r="E830" s="3"/>
      <c r="F830" s="3"/>
      <c r="G830" s="3"/>
      <c r="H830" s="3"/>
    </row>
    <row r="831" spans="1:8" x14ac:dyDescent="0.25">
      <c r="A831" s="3"/>
      <c r="C831" s="3"/>
      <c r="D831" s="3"/>
      <c r="E831" s="3"/>
      <c r="F831" s="3"/>
      <c r="G831" s="3"/>
      <c r="H831" s="3"/>
    </row>
    <row r="832" spans="1:8" x14ac:dyDescent="0.25">
      <c r="A832" s="3"/>
      <c r="C832" s="3"/>
      <c r="D832" s="3"/>
      <c r="E832" s="3"/>
      <c r="F832" s="3"/>
      <c r="G832" s="3"/>
      <c r="H832" s="3"/>
    </row>
    <row r="833" spans="1:8" x14ac:dyDescent="0.25">
      <c r="A833" s="3"/>
      <c r="C833" s="3"/>
      <c r="D833" s="3"/>
      <c r="E833" s="3"/>
      <c r="F833" s="3"/>
      <c r="G833" s="3"/>
      <c r="H833" s="3"/>
    </row>
    <row r="834" spans="1:8" x14ac:dyDescent="0.25">
      <c r="A834" s="3"/>
      <c r="C834" s="3"/>
      <c r="D834" s="3"/>
      <c r="E834" s="3"/>
      <c r="F834" s="3"/>
      <c r="G834" s="3"/>
      <c r="H834" s="3"/>
    </row>
    <row r="835" spans="1:8" x14ac:dyDescent="0.25">
      <c r="A835" s="3"/>
      <c r="C835" s="3"/>
      <c r="D835" s="3"/>
      <c r="E835" s="3"/>
      <c r="F835" s="3"/>
      <c r="G835" s="3"/>
      <c r="H835" s="3"/>
    </row>
    <row r="836" spans="1:8" x14ac:dyDescent="0.25">
      <c r="A836" s="3"/>
      <c r="C836" s="3"/>
      <c r="D836" s="3"/>
      <c r="E836" s="3"/>
      <c r="F836" s="3"/>
      <c r="G836" s="3"/>
      <c r="H836" s="3"/>
    </row>
    <row r="837" spans="1:8" x14ac:dyDescent="0.25">
      <c r="A837" s="3"/>
      <c r="C837" s="3"/>
      <c r="D837" s="3"/>
      <c r="E837" s="3"/>
      <c r="F837" s="3"/>
      <c r="G837" s="3"/>
      <c r="H837" s="3"/>
    </row>
    <row r="838" spans="1:8" x14ac:dyDescent="0.25">
      <c r="A838" s="3"/>
      <c r="C838" s="3"/>
      <c r="D838" s="3"/>
      <c r="E838" s="3"/>
      <c r="F838" s="3"/>
      <c r="G838" s="3"/>
      <c r="H838" s="3"/>
    </row>
    <row r="839" spans="1:8" x14ac:dyDescent="0.25">
      <c r="A839" s="3"/>
      <c r="C839" s="3"/>
      <c r="D839" s="3"/>
      <c r="E839" s="3"/>
      <c r="F839" s="3"/>
      <c r="G839" s="3"/>
      <c r="H839" s="3"/>
    </row>
    <row r="840" spans="1:8" x14ac:dyDescent="0.25">
      <c r="A840" s="3"/>
      <c r="C840" s="3"/>
      <c r="D840" s="3"/>
      <c r="E840" s="3"/>
      <c r="F840" s="3"/>
      <c r="G840" s="3"/>
      <c r="H840" s="3"/>
    </row>
    <row r="841" spans="1:8" x14ac:dyDescent="0.25">
      <c r="A841" s="3"/>
      <c r="C841" s="3"/>
      <c r="D841" s="3"/>
      <c r="E841" s="3"/>
      <c r="F841" s="3"/>
      <c r="G841" s="3"/>
      <c r="H841" s="3"/>
    </row>
    <row r="842" spans="1:8" x14ac:dyDescent="0.25">
      <c r="A842" s="3"/>
      <c r="C842" s="3"/>
      <c r="D842" s="3"/>
      <c r="E842" s="3"/>
      <c r="F842" s="3"/>
      <c r="G842" s="3"/>
      <c r="H842" s="3"/>
    </row>
    <row r="843" spans="1:8" x14ac:dyDescent="0.25">
      <c r="A843" s="3"/>
      <c r="C843" s="3"/>
      <c r="D843" s="3"/>
      <c r="E843" s="3"/>
      <c r="F843" s="3"/>
      <c r="G843" s="3"/>
      <c r="H843" s="3"/>
    </row>
    <row r="844" spans="1:8" x14ac:dyDescent="0.25">
      <c r="A844" s="3"/>
      <c r="C844" s="3"/>
      <c r="D844" s="3"/>
      <c r="E844" s="3"/>
      <c r="F844" s="3"/>
      <c r="G844" s="3"/>
      <c r="H844" s="3"/>
    </row>
    <row r="845" spans="1:8" x14ac:dyDescent="0.25">
      <c r="A845" s="3"/>
      <c r="C845" s="3"/>
      <c r="D845" s="3"/>
      <c r="E845" s="3"/>
      <c r="F845" s="3"/>
      <c r="G845" s="3"/>
      <c r="H845" s="3"/>
    </row>
    <row r="846" spans="1:8" x14ac:dyDescent="0.25">
      <c r="A846" s="3"/>
      <c r="C846" s="3"/>
      <c r="D846" s="3"/>
      <c r="E846" s="3"/>
      <c r="F846" s="3"/>
      <c r="G846" s="3"/>
      <c r="H846" s="3"/>
    </row>
    <row r="847" spans="1:8" x14ac:dyDescent="0.25">
      <c r="A847" s="3"/>
      <c r="C847" s="3"/>
      <c r="D847" s="3"/>
      <c r="E847" s="3"/>
      <c r="F847" s="3"/>
      <c r="G847" s="3"/>
      <c r="H847" s="3"/>
    </row>
    <row r="848" spans="1:8" x14ac:dyDescent="0.25">
      <c r="A848" s="3"/>
      <c r="C848" s="3"/>
      <c r="D848" s="3"/>
      <c r="E848" s="3"/>
      <c r="F848" s="3"/>
      <c r="G848" s="3"/>
      <c r="H848" s="3"/>
    </row>
    <row r="849" spans="1:8" x14ac:dyDescent="0.25">
      <c r="A849" s="3"/>
      <c r="C849" s="3"/>
      <c r="D849" s="3"/>
      <c r="E849" s="3"/>
      <c r="F849" s="3"/>
      <c r="G849" s="3"/>
      <c r="H849" s="3"/>
    </row>
    <row r="850" spans="1:8" x14ac:dyDescent="0.25">
      <c r="A850" s="3"/>
      <c r="C850" s="3"/>
      <c r="D850" s="3"/>
      <c r="E850" s="3"/>
      <c r="F850" s="3"/>
      <c r="G850" s="3"/>
      <c r="H850" s="3"/>
    </row>
    <row r="851" spans="1:8" x14ac:dyDescent="0.25">
      <c r="A851" s="3"/>
      <c r="C851" s="3"/>
      <c r="D851" s="3"/>
      <c r="E851" s="3"/>
      <c r="F851" s="3"/>
      <c r="G851" s="3"/>
      <c r="H851" s="3"/>
    </row>
    <row r="852" spans="1:8" x14ac:dyDescent="0.25">
      <c r="A852" s="3"/>
      <c r="C852" s="3"/>
      <c r="D852" s="3"/>
      <c r="E852" s="3"/>
      <c r="F852" s="3"/>
      <c r="G852" s="3"/>
      <c r="H852" s="3"/>
    </row>
    <row r="853" spans="1:8" x14ac:dyDescent="0.25">
      <c r="A853" s="3"/>
      <c r="C853" s="3"/>
      <c r="D853" s="3"/>
      <c r="E853" s="3"/>
      <c r="F853" s="3"/>
      <c r="G853" s="3"/>
      <c r="H853" s="3"/>
    </row>
    <row r="854" spans="1:8" x14ac:dyDescent="0.25">
      <c r="A854" s="3"/>
      <c r="C854" s="3"/>
      <c r="D854" s="3"/>
      <c r="E854" s="3"/>
      <c r="F854" s="3"/>
      <c r="G854" s="3"/>
      <c r="H854" s="3"/>
    </row>
    <row r="855" spans="1:8" x14ac:dyDescent="0.25">
      <c r="A855" s="3"/>
      <c r="C855" s="3"/>
      <c r="D855" s="3"/>
      <c r="E855" s="3"/>
      <c r="F855" s="3"/>
      <c r="G855" s="3"/>
      <c r="H855" s="3"/>
    </row>
    <row r="856" spans="1:8" x14ac:dyDescent="0.25">
      <c r="A856" s="3"/>
      <c r="C856" s="3"/>
      <c r="D856" s="3"/>
      <c r="E856" s="3"/>
      <c r="F856" s="3"/>
      <c r="G856" s="3"/>
      <c r="H856" s="3"/>
    </row>
    <row r="857" spans="1:8" x14ac:dyDescent="0.25">
      <c r="A857" s="3"/>
      <c r="C857" s="3"/>
      <c r="D857" s="3"/>
      <c r="E857" s="3"/>
      <c r="F857" s="3"/>
      <c r="G857" s="3"/>
      <c r="H857" s="3"/>
    </row>
    <row r="858" spans="1:8" x14ac:dyDescent="0.25">
      <c r="A858" s="3"/>
      <c r="C858" s="3"/>
      <c r="D858" s="3"/>
      <c r="E858" s="3"/>
      <c r="F858" s="3"/>
      <c r="G858" s="3"/>
      <c r="H858" s="3"/>
    </row>
    <row r="859" spans="1:8" x14ac:dyDescent="0.25">
      <c r="A859" s="3"/>
      <c r="C859" s="3"/>
      <c r="D859" s="3"/>
      <c r="E859" s="3"/>
      <c r="F859" s="3"/>
      <c r="G859" s="3"/>
      <c r="H859" s="3"/>
    </row>
    <row r="860" spans="1:8" x14ac:dyDescent="0.25">
      <c r="A860" s="3"/>
      <c r="C860" s="3"/>
      <c r="D860" s="3"/>
      <c r="E860" s="3"/>
      <c r="F860" s="3"/>
      <c r="G860" s="3"/>
      <c r="H860" s="3"/>
    </row>
    <row r="861" spans="1:8" x14ac:dyDescent="0.25">
      <c r="A861" s="3"/>
      <c r="C861" s="3"/>
      <c r="D861" s="3"/>
      <c r="E861" s="3"/>
      <c r="F861" s="3"/>
      <c r="G861" s="3"/>
      <c r="H861" s="3"/>
    </row>
    <row r="862" spans="1:8" x14ac:dyDescent="0.25">
      <c r="A862" s="3"/>
      <c r="C862" s="3"/>
      <c r="D862" s="3"/>
      <c r="E862" s="3"/>
      <c r="F862" s="3"/>
      <c r="G862" s="3"/>
      <c r="H862" s="3"/>
    </row>
    <row r="863" spans="1:8" x14ac:dyDescent="0.25">
      <c r="A863" s="3"/>
      <c r="C863" s="3"/>
      <c r="D863" s="3"/>
      <c r="E863" s="3"/>
      <c r="F863" s="3"/>
      <c r="G863" s="3"/>
      <c r="H863" s="3"/>
    </row>
    <row r="864" spans="1:8" x14ac:dyDescent="0.25">
      <c r="A864" s="3"/>
      <c r="C864" s="3"/>
      <c r="D864" s="3"/>
      <c r="E864" s="3"/>
      <c r="F864" s="3"/>
      <c r="G864" s="3"/>
      <c r="H864" s="3"/>
    </row>
    <row r="865" spans="1:8" x14ac:dyDescent="0.25">
      <c r="A865" s="3"/>
      <c r="C865" s="3"/>
      <c r="D865" s="3"/>
      <c r="E865" s="3"/>
      <c r="F865" s="3"/>
      <c r="G865" s="3"/>
      <c r="H865" s="3"/>
    </row>
    <row r="866" spans="1:8" x14ac:dyDescent="0.25">
      <c r="A866" s="3"/>
      <c r="C866" s="3"/>
      <c r="D866" s="3"/>
      <c r="E866" s="3"/>
      <c r="F866" s="3"/>
      <c r="G866" s="3"/>
      <c r="H866" s="3"/>
    </row>
    <row r="867" spans="1:8" x14ac:dyDescent="0.25">
      <c r="A867" s="3"/>
      <c r="C867" s="3"/>
      <c r="D867" s="3"/>
      <c r="E867" s="3"/>
      <c r="F867" s="3"/>
      <c r="G867" s="3"/>
      <c r="H867" s="3"/>
    </row>
    <row r="868" spans="1:8" x14ac:dyDescent="0.25">
      <c r="A868" s="3"/>
      <c r="C868" s="3"/>
      <c r="D868" s="3"/>
      <c r="E868" s="3"/>
      <c r="F868" s="3"/>
      <c r="G868" s="3"/>
      <c r="H868" s="3"/>
    </row>
    <row r="869" spans="1:8" x14ac:dyDescent="0.25">
      <c r="A869" s="3"/>
      <c r="C869" s="3"/>
      <c r="D869" s="3"/>
      <c r="E869" s="3"/>
      <c r="F869" s="3"/>
      <c r="G869" s="3"/>
      <c r="H869" s="3"/>
    </row>
    <row r="870" spans="1:8" x14ac:dyDescent="0.25">
      <c r="A870" s="3"/>
      <c r="C870" s="3"/>
      <c r="D870" s="3"/>
      <c r="E870" s="3"/>
      <c r="F870" s="3"/>
      <c r="G870" s="3"/>
      <c r="H870" s="3"/>
    </row>
    <row r="871" spans="1:8" x14ac:dyDescent="0.25">
      <c r="A871" s="3"/>
      <c r="C871" s="3"/>
      <c r="D871" s="3"/>
      <c r="E871" s="3"/>
      <c r="F871" s="3"/>
      <c r="G871" s="3"/>
      <c r="H871" s="3"/>
    </row>
    <row r="872" spans="1:8" x14ac:dyDescent="0.25">
      <c r="A872" s="3"/>
      <c r="C872" s="3"/>
      <c r="D872" s="3"/>
      <c r="E872" s="3"/>
      <c r="F872" s="3"/>
      <c r="G872" s="3"/>
      <c r="H872" s="3"/>
    </row>
    <row r="873" spans="1:8" x14ac:dyDescent="0.25">
      <c r="A873" s="3"/>
      <c r="C873" s="3"/>
      <c r="D873" s="3"/>
      <c r="E873" s="3"/>
      <c r="F873" s="3"/>
      <c r="G873" s="3"/>
      <c r="H873" s="3"/>
    </row>
    <row r="874" spans="1:8" x14ac:dyDescent="0.25">
      <c r="A874" s="3"/>
      <c r="C874" s="3"/>
      <c r="D874" s="3"/>
      <c r="E874" s="3"/>
      <c r="F874" s="3"/>
      <c r="G874" s="3"/>
      <c r="H874" s="3"/>
    </row>
    <row r="875" spans="1:8" x14ac:dyDescent="0.25">
      <c r="A875" s="3"/>
      <c r="C875" s="3"/>
      <c r="D875" s="3"/>
      <c r="E875" s="3"/>
      <c r="F875" s="3"/>
      <c r="G875" s="3"/>
      <c r="H875" s="3"/>
    </row>
    <row r="876" spans="1:8" x14ac:dyDescent="0.25">
      <c r="A876" s="3"/>
      <c r="C876" s="3"/>
      <c r="D876" s="3"/>
      <c r="E876" s="3"/>
      <c r="F876" s="3"/>
      <c r="G876" s="3"/>
      <c r="H876" s="3"/>
    </row>
    <row r="877" spans="1:8" x14ac:dyDescent="0.25">
      <c r="A877" s="3"/>
      <c r="C877" s="3"/>
      <c r="D877" s="3"/>
      <c r="E877" s="3"/>
      <c r="F877" s="3"/>
      <c r="G877" s="3"/>
      <c r="H877" s="3"/>
    </row>
    <row r="878" spans="1:8" x14ac:dyDescent="0.25">
      <c r="A878" s="3"/>
      <c r="C878" s="3"/>
      <c r="D878" s="3"/>
      <c r="E878" s="3"/>
      <c r="F878" s="3"/>
      <c r="G878" s="3"/>
      <c r="H878" s="3"/>
    </row>
    <row r="879" spans="1:8" x14ac:dyDescent="0.25">
      <c r="A879" s="3"/>
      <c r="C879" s="3"/>
      <c r="D879" s="3"/>
      <c r="E879" s="3"/>
      <c r="F879" s="3"/>
      <c r="G879" s="3"/>
      <c r="H879" s="3"/>
    </row>
    <row r="880" spans="1:8" x14ac:dyDescent="0.25">
      <c r="A880" s="3"/>
      <c r="C880" s="3"/>
      <c r="D880" s="3"/>
      <c r="E880" s="3"/>
      <c r="F880" s="3"/>
      <c r="G880" s="3"/>
      <c r="H880" s="3"/>
    </row>
    <row r="881" spans="1:8" x14ac:dyDescent="0.25">
      <c r="A881" s="3"/>
      <c r="C881" s="3"/>
      <c r="D881" s="3"/>
      <c r="E881" s="3"/>
      <c r="F881" s="3"/>
      <c r="G881" s="3"/>
      <c r="H881" s="3"/>
    </row>
    <row r="882" spans="1:8" x14ac:dyDescent="0.25">
      <c r="A882" s="3"/>
      <c r="C882" s="3"/>
      <c r="D882" s="3"/>
      <c r="E882" s="3"/>
      <c r="F882" s="3"/>
      <c r="G882" s="3"/>
      <c r="H882" s="3"/>
    </row>
    <row r="883" spans="1:8" x14ac:dyDescent="0.25">
      <c r="A883" s="3"/>
      <c r="C883" s="3"/>
      <c r="D883" s="3"/>
      <c r="E883" s="3"/>
      <c r="F883" s="3"/>
      <c r="G883" s="3"/>
      <c r="H883" s="3"/>
    </row>
    <row r="884" spans="1:8" x14ac:dyDescent="0.25">
      <c r="A884" s="3"/>
      <c r="C884" s="3"/>
      <c r="D884" s="3"/>
      <c r="E884" s="3"/>
      <c r="F884" s="3"/>
      <c r="G884" s="3"/>
      <c r="H884" s="3"/>
    </row>
    <row r="885" spans="1:8" x14ac:dyDescent="0.25">
      <c r="A885" s="3"/>
      <c r="C885" s="3"/>
      <c r="D885" s="3"/>
      <c r="E885" s="3"/>
      <c r="F885" s="3"/>
      <c r="G885" s="3"/>
      <c r="H885" s="3"/>
    </row>
    <row r="886" spans="1:8" x14ac:dyDescent="0.25">
      <c r="A886" s="3"/>
      <c r="C886" s="3"/>
      <c r="D886" s="3"/>
      <c r="E886" s="3"/>
      <c r="F886" s="3"/>
      <c r="G886" s="3"/>
      <c r="H886" s="3"/>
    </row>
    <row r="887" spans="1:8" x14ac:dyDescent="0.25">
      <c r="A887" s="3"/>
      <c r="C887" s="3"/>
      <c r="D887" s="3"/>
      <c r="E887" s="3"/>
      <c r="F887" s="3"/>
      <c r="G887" s="3"/>
      <c r="H887" s="3"/>
    </row>
    <row r="888" spans="1:8" x14ac:dyDescent="0.25">
      <c r="A888" s="3"/>
      <c r="C888" s="3"/>
      <c r="D888" s="3"/>
      <c r="E888" s="3"/>
      <c r="F888" s="3"/>
      <c r="G888" s="3"/>
      <c r="H888" s="3"/>
    </row>
    <row r="889" spans="1:8" x14ac:dyDescent="0.25">
      <c r="A889" s="3"/>
      <c r="C889" s="3"/>
      <c r="D889" s="3"/>
      <c r="E889" s="3"/>
      <c r="F889" s="3"/>
      <c r="G889" s="3"/>
      <c r="H889" s="3"/>
    </row>
    <row r="890" spans="1:8" x14ac:dyDescent="0.25">
      <c r="A890" s="3"/>
      <c r="C890" s="3"/>
      <c r="D890" s="3"/>
      <c r="E890" s="3"/>
      <c r="F890" s="3"/>
      <c r="G890" s="3"/>
      <c r="H890" s="3"/>
    </row>
    <row r="891" spans="1:8" x14ac:dyDescent="0.25">
      <c r="A891" s="3"/>
      <c r="C891" s="3"/>
      <c r="D891" s="3"/>
      <c r="E891" s="3"/>
      <c r="F891" s="3"/>
      <c r="G891" s="3"/>
      <c r="H891" s="3"/>
    </row>
    <row r="892" spans="1:8" x14ac:dyDescent="0.25">
      <c r="A892" s="3"/>
      <c r="C892" s="3"/>
      <c r="D892" s="3"/>
      <c r="E892" s="3"/>
      <c r="F892" s="3"/>
      <c r="G892" s="3"/>
      <c r="H892" s="3"/>
    </row>
    <row r="893" spans="1:8" x14ac:dyDescent="0.25">
      <c r="A893" s="3"/>
      <c r="C893" s="3"/>
      <c r="D893" s="3"/>
      <c r="E893" s="3"/>
      <c r="F893" s="3"/>
      <c r="G893" s="3"/>
      <c r="H893" s="3"/>
    </row>
    <row r="894" spans="1:8" x14ac:dyDescent="0.25">
      <c r="A894" s="3"/>
      <c r="C894" s="3"/>
      <c r="D894" s="3"/>
      <c r="E894" s="3"/>
      <c r="F894" s="3"/>
      <c r="G894" s="3"/>
      <c r="H894" s="3"/>
    </row>
    <row r="895" spans="1:8" x14ac:dyDescent="0.25">
      <c r="A895" s="3"/>
      <c r="C895" s="3"/>
      <c r="D895" s="3"/>
      <c r="E895" s="3"/>
      <c r="F895" s="3"/>
      <c r="G895" s="3"/>
      <c r="H895" s="3"/>
    </row>
    <row r="896" spans="1:8" x14ac:dyDescent="0.25">
      <c r="A896" s="3"/>
      <c r="C896" s="3"/>
      <c r="D896" s="3"/>
      <c r="E896" s="3"/>
      <c r="F896" s="3"/>
      <c r="G896" s="3"/>
      <c r="H896" s="3"/>
    </row>
    <row r="897" spans="1:8" x14ac:dyDescent="0.25">
      <c r="A897" s="3"/>
      <c r="C897" s="3"/>
      <c r="D897" s="3"/>
      <c r="E897" s="3"/>
      <c r="F897" s="3"/>
      <c r="G897" s="3"/>
      <c r="H897" s="3"/>
    </row>
    <row r="898" spans="1:8" x14ac:dyDescent="0.25">
      <c r="A898" s="3"/>
      <c r="C898" s="3"/>
      <c r="D898" s="3"/>
      <c r="E898" s="3"/>
      <c r="F898" s="3"/>
      <c r="G898" s="3"/>
      <c r="H898" s="3"/>
    </row>
    <row r="899" spans="1:8" x14ac:dyDescent="0.25">
      <c r="A899" s="3"/>
      <c r="C899" s="3"/>
      <c r="D899" s="3"/>
      <c r="E899" s="3"/>
      <c r="F899" s="3"/>
      <c r="G899" s="3"/>
      <c r="H899" s="3"/>
    </row>
    <row r="900" spans="1:8" x14ac:dyDescent="0.25">
      <c r="A900" s="3"/>
      <c r="C900" s="3"/>
      <c r="D900" s="3"/>
      <c r="E900" s="3"/>
      <c r="F900" s="3"/>
      <c r="G900" s="3"/>
      <c r="H900" s="3"/>
    </row>
    <row r="901" spans="1:8" x14ac:dyDescent="0.25">
      <c r="A901" s="3"/>
      <c r="C901" s="3"/>
      <c r="D901" s="3"/>
      <c r="E901" s="3"/>
      <c r="F901" s="3"/>
      <c r="G901" s="3"/>
      <c r="H901" s="3"/>
    </row>
    <row r="902" spans="1:8" x14ac:dyDescent="0.25">
      <c r="A902" s="3"/>
      <c r="C902" s="3"/>
      <c r="D902" s="3"/>
      <c r="E902" s="3"/>
      <c r="F902" s="3"/>
      <c r="G902" s="3"/>
      <c r="H902" s="3"/>
    </row>
    <row r="903" spans="1:8" x14ac:dyDescent="0.25">
      <c r="A903" s="3"/>
      <c r="C903" s="3"/>
      <c r="D903" s="3"/>
      <c r="E903" s="3"/>
      <c r="F903" s="3"/>
      <c r="G903" s="3"/>
      <c r="H903" s="3"/>
    </row>
    <row r="904" spans="1:8" x14ac:dyDescent="0.25">
      <c r="A904" s="3"/>
      <c r="C904" s="3"/>
      <c r="D904" s="3"/>
      <c r="E904" s="3"/>
      <c r="F904" s="3"/>
      <c r="G904" s="3"/>
      <c r="H904" s="3"/>
    </row>
    <row r="905" spans="1:8" x14ac:dyDescent="0.25">
      <c r="A905" s="3"/>
      <c r="C905" s="3"/>
      <c r="D905" s="3"/>
      <c r="E905" s="3"/>
      <c r="F905" s="3"/>
      <c r="G905" s="3"/>
      <c r="H905" s="3"/>
    </row>
    <row r="906" spans="1:8" x14ac:dyDescent="0.25">
      <c r="A906" s="3"/>
      <c r="C906" s="3"/>
      <c r="D906" s="3"/>
      <c r="E906" s="3"/>
      <c r="F906" s="3"/>
      <c r="G906" s="3"/>
      <c r="H906" s="3"/>
    </row>
    <row r="907" spans="1:8" x14ac:dyDescent="0.25">
      <c r="A907" s="3"/>
      <c r="C907" s="3"/>
      <c r="D907" s="3"/>
      <c r="E907" s="3"/>
      <c r="F907" s="3"/>
      <c r="G907" s="3"/>
      <c r="H907" s="3"/>
    </row>
    <row r="908" spans="1:8" x14ac:dyDescent="0.25">
      <c r="A908" s="3"/>
      <c r="C908" s="3"/>
      <c r="D908" s="3"/>
      <c r="E908" s="3"/>
      <c r="F908" s="3"/>
      <c r="G908" s="3"/>
      <c r="H908" s="3"/>
    </row>
    <row r="909" spans="1:8" x14ac:dyDescent="0.25">
      <c r="A909" s="3"/>
      <c r="C909" s="3"/>
      <c r="D909" s="3"/>
      <c r="E909" s="3"/>
      <c r="F909" s="3"/>
      <c r="G909" s="3"/>
      <c r="H909" s="3"/>
    </row>
    <row r="910" spans="1:8" x14ac:dyDescent="0.25">
      <c r="A910" s="3"/>
      <c r="C910" s="3"/>
      <c r="D910" s="3"/>
      <c r="E910" s="3"/>
      <c r="F910" s="3"/>
      <c r="G910" s="3"/>
      <c r="H910" s="3"/>
    </row>
    <row r="911" spans="1:8" x14ac:dyDescent="0.25">
      <c r="A911" s="3"/>
      <c r="C911" s="3"/>
      <c r="D911" s="3"/>
      <c r="E911" s="3"/>
      <c r="F911" s="3"/>
      <c r="G911" s="3"/>
      <c r="H911" s="3"/>
    </row>
    <row r="912" spans="1:8" x14ac:dyDescent="0.25">
      <c r="A912" s="3"/>
      <c r="C912" s="3"/>
      <c r="D912" s="3"/>
      <c r="E912" s="3"/>
      <c r="F912" s="3"/>
      <c r="G912" s="3"/>
      <c r="H912" s="3"/>
    </row>
    <row r="913" spans="1:8" x14ac:dyDescent="0.25">
      <c r="A913" s="3"/>
      <c r="C913" s="3"/>
      <c r="D913" s="3"/>
      <c r="E913" s="3"/>
      <c r="F913" s="3"/>
      <c r="G913" s="3"/>
      <c r="H913" s="3"/>
    </row>
    <row r="914" spans="1:8" x14ac:dyDescent="0.25">
      <c r="A914" s="3"/>
      <c r="C914" s="3"/>
      <c r="D914" s="3"/>
      <c r="E914" s="3"/>
      <c r="F914" s="3"/>
      <c r="G914" s="3"/>
      <c r="H914" s="3"/>
    </row>
    <row r="915" spans="1:8" x14ac:dyDescent="0.25">
      <c r="A915" s="3"/>
      <c r="C915" s="3"/>
      <c r="D915" s="3"/>
      <c r="E915" s="3"/>
      <c r="F915" s="3"/>
      <c r="G915" s="3"/>
      <c r="H915" s="3"/>
    </row>
    <row r="916" spans="1:8" x14ac:dyDescent="0.25">
      <c r="A916" s="3"/>
      <c r="C916" s="3"/>
      <c r="D916" s="3"/>
      <c r="E916" s="3"/>
      <c r="F916" s="3"/>
      <c r="G916" s="3"/>
      <c r="H916" s="3"/>
    </row>
    <row r="917" spans="1:8" x14ac:dyDescent="0.25">
      <c r="A917" s="3"/>
      <c r="C917" s="3"/>
      <c r="D917" s="3"/>
      <c r="E917" s="3"/>
      <c r="F917" s="3"/>
      <c r="G917" s="3"/>
      <c r="H917" s="3"/>
    </row>
    <row r="918" spans="1:8" x14ac:dyDescent="0.25">
      <c r="A918" s="3"/>
      <c r="C918" s="3"/>
      <c r="D918" s="3"/>
      <c r="E918" s="3"/>
      <c r="F918" s="3"/>
      <c r="G918" s="3"/>
      <c r="H918" s="3"/>
    </row>
    <row r="919" spans="1:8" x14ac:dyDescent="0.25">
      <c r="A919" s="3"/>
      <c r="C919" s="3"/>
      <c r="D919" s="3"/>
      <c r="E919" s="3"/>
      <c r="F919" s="3"/>
      <c r="G919" s="3"/>
      <c r="H919" s="3"/>
    </row>
    <row r="920" spans="1:8" x14ac:dyDescent="0.25">
      <c r="A920" s="3"/>
      <c r="C920" s="3"/>
      <c r="D920" s="3"/>
      <c r="E920" s="3"/>
      <c r="F920" s="3"/>
      <c r="G920" s="3"/>
      <c r="H920" s="3"/>
    </row>
    <row r="921" spans="1:8" x14ac:dyDescent="0.25">
      <c r="A921" s="3"/>
      <c r="C921" s="3"/>
      <c r="D921" s="3"/>
      <c r="E921" s="3"/>
      <c r="F921" s="3"/>
      <c r="G921" s="3"/>
      <c r="H921" s="3"/>
    </row>
    <row r="922" spans="1:8" x14ac:dyDescent="0.25">
      <c r="A922" s="3"/>
      <c r="C922" s="3"/>
      <c r="D922" s="3"/>
      <c r="E922" s="3"/>
      <c r="F922" s="3"/>
      <c r="G922" s="3"/>
      <c r="H922" s="3"/>
    </row>
    <row r="923" spans="1:8" x14ac:dyDescent="0.25">
      <c r="A923" s="3"/>
      <c r="C923" s="3"/>
      <c r="D923" s="3"/>
      <c r="E923" s="3"/>
      <c r="F923" s="3"/>
      <c r="G923" s="3"/>
      <c r="H923" s="3"/>
    </row>
    <row r="924" spans="1:8" x14ac:dyDescent="0.25">
      <c r="A924" s="3"/>
      <c r="C924" s="3"/>
      <c r="D924" s="3"/>
      <c r="E924" s="3"/>
      <c r="F924" s="3"/>
      <c r="G924" s="3"/>
      <c r="H924" s="3"/>
    </row>
    <row r="925" spans="1:8" x14ac:dyDescent="0.25">
      <c r="A925" s="3"/>
      <c r="C925" s="3"/>
      <c r="D925" s="3"/>
      <c r="E925" s="3"/>
      <c r="F925" s="3"/>
      <c r="G925" s="3"/>
      <c r="H925" s="3"/>
    </row>
    <row r="926" spans="1:8" x14ac:dyDescent="0.25">
      <c r="A926" s="3"/>
      <c r="C926" s="3"/>
      <c r="D926" s="3"/>
      <c r="E926" s="3"/>
      <c r="F926" s="3"/>
      <c r="G926" s="3"/>
      <c r="H926" s="3"/>
    </row>
    <row r="927" spans="1:8" x14ac:dyDescent="0.25">
      <c r="A927" s="3"/>
      <c r="C927" s="3"/>
      <c r="D927" s="3"/>
      <c r="E927" s="3"/>
      <c r="F927" s="3"/>
      <c r="G927" s="3"/>
      <c r="H927" s="3"/>
    </row>
    <row r="928" spans="1:8" x14ac:dyDescent="0.25">
      <c r="A928" s="3"/>
      <c r="C928" s="3"/>
      <c r="D928" s="3"/>
      <c r="E928" s="3"/>
      <c r="F928" s="3"/>
      <c r="G928" s="3"/>
      <c r="H928" s="3"/>
    </row>
    <row r="929" spans="1:8" x14ac:dyDescent="0.25">
      <c r="A929" s="3"/>
      <c r="C929" s="3"/>
      <c r="D929" s="3"/>
      <c r="E929" s="3"/>
      <c r="F929" s="3"/>
      <c r="G929" s="3"/>
      <c r="H929" s="3"/>
    </row>
    <row r="930" spans="1:8" x14ac:dyDescent="0.25">
      <c r="A930" s="3"/>
      <c r="C930" s="3"/>
      <c r="D930" s="3"/>
      <c r="E930" s="3"/>
      <c r="F930" s="3"/>
      <c r="G930" s="3"/>
      <c r="H930" s="3"/>
    </row>
    <row r="931" spans="1:8" x14ac:dyDescent="0.25">
      <c r="A931" s="3"/>
      <c r="C931" s="3"/>
      <c r="D931" s="3"/>
      <c r="E931" s="3"/>
      <c r="F931" s="3"/>
      <c r="G931" s="3"/>
      <c r="H931" s="3"/>
    </row>
    <row r="932" spans="1:8" x14ac:dyDescent="0.25">
      <c r="A932" s="3"/>
      <c r="C932" s="3"/>
      <c r="D932" s="3"/>
      <c r="E932" s="3"/>
      <c r="F932" s="3"/>
      <c r="G932" s="3"/>
      <c r="H932" s="3"/>
    </row>
    <row r="933" spans="1:8" x14ac:dyDescent="0.25">
      <c r="A933" s="3"/>
      <c r="C933" s="3"/>
      <c r="D933" s="3"/>
      <c r="E933" s="3"/>
      <c r="F933" s="3"/>
      <c r="G933" s="3"/>
      <c r="H933" s="3"/>
    </row>
    <row r="934" spans="1:8" x14ac:dyDescent="0.25">
      <c r="A934" s="3"/>
      <c r="C934" s="3"/>
      <c r="D934" s="3"/>
      <c r="E934" s="3"/>
      <c r="F934" s="3"/>
      <c r="G934" s="3"/>
      <c r="H934" s="3"/>
    </row>
    <row r="935" spans="1:8" x14ac:dyDescent="0.25">
      <c r="A935" s="3"/>
      <c r="C935" s="3"/>
      <c r="D935" s="3"/>
      <c r="E935" s="3"/>
      <c r="F935" s="3"/>
      <c r="G935" s="3"/>
      <c r="H935" s="3"/>
    </row>
    <row r="936" spans="1:8" x14ac:dyDescent="0.25">
      <c r="A936" s="3"/>
      <c r="C936" s="3"/>
      <c r="D936" s="3"/>
      <c r="E936" s="3"/>
      <c r="F936" s="3"/>
      <c r="G936" s="3"/>
      <c r="H936" s="3"/>
    </row>
    <row r="937" spans="1:8" x14ac:dyDescent="0.25">
      <c r="A937" s="3"/>
      <c r="C937" s="3"/>
      <c r="D937" s="3"/>
      <c r="E937" s="3"/>
      <c r="F937" s="3"/>
      <c r="G937" s="3"/>
      <c r="H937" s="3"/>
    </row>
    <row r="938" spans="1:8" x14ac:dyDescent="0.25">
      <c r="A938" s="3"/>
      <c r="C938" s="3"/>
      <c r="D938" s="3"/>
      <c r="E938" s="3"/>
      <c r="F938" s="3"/>
      <c r="G938" s="3"/>
      <c r="H938" s="3"/>
    </row>
    <row r="939" spans="1:8" x14ac:dyDescent="0.25">
      <c r="A939" s="3"/>
      <c r="C939" s="3"/>
      <c r="D939" s="3"/>
      <c r="E939" s="3"/>
      <c r="F939" s="3"/>
      <c r="G939" s="3"/>
      <c r="H939" s="3"/>
    </row>
    <row r="940" spans="1:8" x14ac:dyDescent="0.25">
      <c r="A940" s="3"/>
      <c r="C940" s="3"/>
      <c r="D940" s="3"/>
      <c r="E940" s="3"/>
      <c r="F940" s="3"/>
      <c r="G940" s="3"/>
      <c r="H940" s="3"/>
    </row>
    <row r="941" spans="1:8" x14ac:dyDescent="0.25">
      <c r="A941" s="3"/>
      <c r="C941" s="3"/>
      <c r="D941" s="3"/>
      <c r="E941" s="3"/>
      <c r="F941" s="3"/>
      <c r="G941" s="3"/>
      <c r="H941" s="3"/>
    </row>
    <row r="942" spans="1:8" x14ac:dyDescent="0.25">
      <c r="A942" s="3"/>
      <c r="C942" s="3"/>
      <c r="D942" s="3"/>
      <c r="E942" s="3"/>
      <c r="F942" s="3"/>
      <c r="G942" s="3"/>
      <c r="H942" s="3"/>
    </row>
    <row r="943" spans="1:8" x14ac:dyDescent="0.25">
      <c r="A943" s="3"/>
      <c r="C943" s="3"/>
      <c r="D943" s="3"/>
      <c r="E943" s="3"/>
      <c r="F943" s="3"/>
      <c r="G943" s="3"/>
      <c r="H943" s="3"/>
    </row>
    <row r="944" spans="1:8" x14ac:dyDescent="0.25">
      <c r="A944" s="3"/>
      <c r="C944" s="3"/>
      <c r="D944" s="3"/>
      <c r="E944" s="3"/>
      <c r="F944" s="3"/>
      <c r="G944" s="3"/>
      <c r="H944" s="3"/>
    </row>
    <row r="945" spans="1:8" x14ac:dyDescent="0.25">
      <c r="A945" s="3"/>
      <c r="C945" s="3"/>
      <c r="D945" s="3"/>
      <c r="E945" s="3"/>
      <c r="F945" s="3"/>
      <c r="G945" s="3"/>
      <c r="H945" s="3"/>
    </row>
    <row r="946" spans="1:8" x14ac:dyDescent="0.25">
      <c r="A946" s="3"/>
      <c r="C946" s="3"/>
      <c r="D946" s="3"/>
      <c r="E946" s="3"/>
      <c r="F946" s="3"/>
      <c r="G946" s="3"/>
      <c r="H946" s="3"/>
    </row>
    <row r="947" spans="1:8" x14ac:dyDescent="0.25">
      <c r="A947" s="3"/>
      <c r="C947" s="3"/>
      <c r="D947" s="3"/>
      <c r="E947" s="3"/>
      <c r="F947" s="3"/>
      <c r="G947" s="3"/>
      <c r="H947" s="3"/>
    </row>
    <row r="948" spans="1:8" x14ac:dyDescent="0.25">
      <c r="A948" s="3"/>
      <c r="C948" s="3"/>
      <c r="D948" s="3"/>
      <c r="E948" s="3"/>
      <c r="F948" s="3"/>
      <c r="G948" s="3"/>
      <c r="H948" s="3"/>
    </row>
    <row r="949" spans="1:8" x14ac:dyDescent="0.25">
      <c r="A949" s="3"/>
      <c r="C949" s="3"/>
      <c r="D949" s="3"/>
      <c r="E949" s="3"/>
      <c r="F949" s="3"/>
      <c r="G949" s="3"/>
      <c r="H949" s="3"/>
    </row>
    <row r="950" spans="1:8" x14ac:dyDescent="0.25">
      <c r="A950" s="3"/>
      <c r="C950" s="3"/>
      <c r="D950" s="3"/>
      <c r="E950" s="3"/>
      <c r="F950" s="3"/>
      <c r="G950" s="3"/>
      <c r="H950" s="3"/>
    </row>
    <row r="951" spans="1:8" x14ac:dyDescent="0.25">
      <c r="A951" s="3"/>
      <c r="C951" s="3"/>
      <c r="D951" s="3"/>
      <c r="E951" s="3"/>
      <c r="F951" s="3"/>
      <c r="G951" s="3"/>
      <c r="H951" s="3"/>
    </row>
    <row r="952" spans="1:8" x14ac:dyDescent="0.25">
      <c r="A952" s="3"/>
      <c r="C952" s="3"/>
      <c r="D952" s="3"/>
      <c r="E952" s="3"/>
      <c r="F952" s="3"/>
      <c r="G952" s="3"/>
      <c r="H952" s="3"/>
    </row>
    <row r="953" spans="1:8" x14ac:dyDescent="0.25">
      <c r="A953" s="3"/>
      <c r="C953" s="3"/>
      <c r="D953" s="3"/>
      <c r="E953" s="3"/>
      <c r="F953" s="3"/>
      <c r="G953" s="3"/>
      <c r="H953" s="3"/>
    </row>
    <row r="954" spans="1:8" x14ac:dyDescent="0.25">
      <c r="A954" s="3"/>
      <c r="C954" s="3"/>
      <c r="D954" s="3"/>
      <c r="E954" s="3"/>
      <c r="F954" s="3"/>
      <c r="G954" s="3"/>
      <c r="H954" s="3"/>
    </row>
    <row r="955" spans="1:8" x14ac:dyDescent="0.25">
      <c r="A955" s="3"/>
      <c r="C955" s="3"/>
      <c r="D955" s="3"/>
      <c r="E955" s="3"/>
      <c r="F955" s="3"/>
      <c r="G955" s="3"/>
      <c r="H955" s="3"/>
    </row>
    <row r="956" spans="1:8" x14ac:dyDescent="0.25">
      <c r="A956" s="3"/>
      <c r="C956" s="3"/>
      <c r="D956" s="3"/>
      <c r="E956" s="3"/>
      <c r="F956" s="3"/>
      <c r="G956" s="3"/>
      <c r="H956" s="3"/>
    </row>
    <row r="957" spans="1:8" x14ac:dyDescent="0.25">
      <c r="A957" s="3"/>
      <c r="C957" s="3"/>
      <c r="D957" s="3"/>
      <c r="E957" s="3"/>
      <c r="F957" s="3"/>
      <c r="G957" s="3"/>
      <c r="H957" s="3"/>
    </row>
    <row r="958" spans="1:8" x14ac:dyDescent="0.25">
      <c r="A958" s="3"/>
      <c r="C958" s="3"/>
      <c r="D958" s="3"/>
      <c r="E958" s="3"/>
      <c r="F958" s="3"/>
      <c r="G958" s="3"/>
      <c r="H958" s="3"/>
    </row>
    <row r="959" spans="1:8" x14ac:dyDescent="0.25">
      <c r="A959" s="3"/>
      <c r="C959" s="3"/>
      <c r="D959" s="3"/>
      <c r="E959" s="3"/>
      <c r="F959" s="3"/>
      <c r="G959" s="3"/>
      <c r="H959" s="3"/>
    </row>
    <row r="960" spans="1:8" x14ac:dyDescent="0.25">
      <c r="A960" s="3"/>
      <c r="C960" s="3"/>
      <c r="D960" s="3"/>
      <c r="E960" s="3"/>
      <c r="F960" s="3"/>
      <c r="G960" s="3"/>
      <c r="H960" s="3"/>
    </row>
    <row r="961" spans="1:8" x14ac:dyDescent="0.25">
      <c r="A961" s="3"/>
      <c r="C961" s="3"/>
      <c r="D961" s="3"/>
      <c r="E961" s="3"/>
      <c r="F961" s="3"/>
      <c r="G961" s="3"/>
      <c r="H961" s="3"/>
    </row>
    <row r="962" spans="1:8" x14ac:dyDescent="0.25">
      <c r="A962" s="3"/>
      <c r="C962" s="3"/>
      <c r="D962" s="3"/>
      <c r="E962" s="3"/>
      <c r="F962" s="3"/>
      <c r="G962" s="3"/>
      <c r="H962" s="3"/>
    </row>
    <row r="963" spans="1:8" x14ac:dyDescent="0.25">
      <c r="A963" s="3"/>
      <c r="C963" s="3"/>
      <c r="D963" s="3"/>
      <c r="E963" s="3"/>
      <c r="F963" s="3"/>
      <c r="G963" s="3"/>
      <c r="H963" s="3"/>
    </row>
    <row r="964" spans="1:8" x14ac:dyDescent="0.25">
      <c r="A964" s="3"/>
      <c r="C964" s="3"/>
      <c r="D964" s="3"/>
      <c r="E964" s="3"/>
      <c r="F964" s="3"/>
      <c r="G964" s="3"/>
      <c r="H964" s="3"/>
    </row>
    <row r="965" spans="1:8" x14ac:dyDescent="0.25">
      <c r="A965" s="3"/>
      <c r="C965" s="3"/>
      <c r="D965" s="3"/>
      <c r="E965" s="3"/>
      <c r="F965" s="3"/>
      <c r="G965" s="3"/>
      <c r="H965" s="3"/>
    </row>
    <row r="966" spans="1:8" x14ac:dyDescent="0.25">
      <c r="A966" s="3"/>
      <c r="C966" s="3"/>
      <c r="D966" s="3"/>
      <c r="E966" s="3"/>
      <c r="F966" s="3"/>
      <c r="G966" s="3"/>
      <c r="H966" s="3"/>
    </row>
    <row r="967" spans="1:8" x14ac:dyDescent="0.25">
      <c r="A967" s="3"/>
      <c r="C967" s="3"/>
      <c r="D967" s="3"/>
      <c r="E967" s="3"/>
      <c r="F967" s="3"/>
      <c r="G967" s="3"/>
      <c r="H967" s="3"/>
    </row>
    <row r="968" spans="1:8" x14ac:dyDescent="0.25">
      <c r="A968" s="3"/>
      <c r="C968" s="3"/>
      <c r="D968" s="3"/>
      <c r="E968" s="3"/>
      <c r="F968" s="3"/>
      <c r="G968" s="3"/>
      <c r="H968" s="3"/>
    </row>
    <row r="969" spans="1:8" x14ac:dyDescent="0.25">
      <c r="A969" s="3"/>
      <c r="C969" s="3"/>
      <c r="D969" s="3"/>
      <c r="E969" s="3"/>
      <c r="F969" s="3"/>
      <c r="G969" s="3"/>
      <c r="H969" s="3"/>
    </row>
    <row r="970" spans="1:8" x14ac:dyDescent="0.25">
      <c r="A970" s="3"/>
      <c r="C970" s="3"/>
      <c r="D970" s="3"/>
      <c r="E970" s="3"/>
      <c r="F970" s="3"/>
      <c r="G970" s="3"/>
      <c r="H970" s="3"/>
    </row>
    <row r="971" spans="1:8" x14ac:dyDescent="0.25">
      <c r="A971" s="3"/>
      <c r="C971" s="3"/>
      <c r="D971" s="3"/>
      <c r="E971" s="3"/>
      <c r="F971" s="3"/>
      <c r="G971" s="3"/>
      <c r="H971" s="3"/>
    </row>
    <row r="972" spans="1:8" x14ac:dyDescent="0.25">
      <c r="A972" s="3"/>
      <c r="C972" s="3"/>
      <c r="D972" s="3"/>
      <c r="E972" s="3"/>
      <c r="F972" s="3"/>
      <c r="G972" s="3"/>
      <c r="H972" s="3"/>
    </row>
    <row r="973" spans="1:8" x14ac:dyDescent="0.25">
      <c r="A973" s="3"/>
      <c r="C973" s="3"/>
      <c r="D973" s="3"/>
      <c r="E973" s="3"/>
      <c r="F973" s="3"/>
      <c r="G973" s="3"/>
      <c r="H973" s="3"/>
    </row>
    <row r="974" spans="1:8" x14ac:dyDescent="0.25">
      <c r="A974" s="3"/>
      <c r="C974" s="3"/>
      <c r="D974" s="3"/>
      <c r="E974" s="3"/>
      <c r="F974" s="3"/>
      <c r="G974" s="3"/>
      <c r="H974" s="3"/>
    </row>
    <row r="975" spans="1:8" x14ac:dyDescent="0.25">
      <c r="A975" s="3"/>
      <c r="C975" s="3"/>
      <c r="D975" s="3"/>
      <c r="E975" s="3"/>
      <c r="F975" s="3"/>
      <c r="G975" s="3"/>
      <c r="H975" s="3"/>
    </row>
    <row r="976" spans="1:8" x14ac:dyDescent="0.25">
      <c r="A976" s="3"/>
      <c r="C976" s="3"/>
      <c r="D976" s="3"/>
      <c r="E976" s="3"/>
      <c r="F976" s="3"/>
      <c r="G976" s="3"/>
      <c r="H976" s="3"/>
    </row>
    <row r="977" spans="1:8" x14ac:dyDescent="0.25">
      <c r="A977" s="3"/>
      <c r="C977" s="3"/>
      <c r="D977" s="3"/>
      <c r="E977" s="3"/>
      <c r="F977" s="3"/>
      <c r="G977" s="3"/>
      <c r="H977" s="3"/>
    </row>
    <row r="978" spans="1:8" x14ac:dyDescent="0.25">
      <c r="A978" s="3"/>
      <c r="C978" s="3"/>
      <c r="D978" s="3"/>
      <c r="E978" s="3"/>
      <c r="F978" s="3"/>
      <c r="G978" s="3"/>
      <c r="H978" s="3"/>
    </row>
    <row r="979" spans="1:8" x14ac:dyDescent="0.25">
      <c r="A979" s="3"/>
      <c r="C979" s="3"/>
      <c r="D979" s="3"/>
      <c r="E979" s="3"/>
      <c r="F979" s="3"/>
      <c r="G979" s="3"/>
      <c r="H979" s="3"/>
    </row>
    <row r="980" spans="1:8" x14ac:dyDescent="0.25">
      <c r="A980" s="3"/>
      <c r="C980" s="3"/>
      <c r="D980" s="3"/>
      <c r="E980" s="3"/>
      <c r="F980" s="3"/>
      <c r="G980" s="3"/>
      <c r="H980" s="3"/>
    </row>
    <row r="981" spans="1:8" x14ac:dyDescent="0.25">
      <c r="A981" s="3"/>
      <c r="C981" s="3"/>
      <c r="D981" s="3"/>
      <c r="E981" s="3"/>
      <c r="F981" s="3"/>
      <c r="G981" s="3"/>
      <c r="H981" s="3"/>
    </row>
    <row r="982" spans="1:8" x14ac:dyDescent="0.25">
      <c r="A982" s="3"/>
      <c r="C982" s="3"/>
      <c r="D982" s="3"/>
      <c r="E982" s="3"/>
      <c r="F982" s="3"/>
      <c r="G982" s="3"/>
      <c r="H982" s="3"/>
    </row>
    <row r="983" spans="1:8" x14ac:dyDescent="0.25">
      <c r="A983" s="3"/>
      <c r="C983" s="3"/>
      <c r="D983" s="3"/>
      <c r="E983" s="3"/>
      <c r="F983" s="3"/>
      <c r="G983" s="3"/>
      <c r="H983" s="3"/>
    </row>
    <row r="984" spans="1:8" x14ac:dyDescent="0.25">
      <c r="A984" s="3"/>
      <c r="C984" s="3"/>
      <c r="D984" s="3"/>
      <c r="E984" s="3"/>
      <c r="F984" s="3"/>
      <c r="G984" s="3"/>
      <c r="H984" s="3"/>
    </row>
    <row r="985" spans="1:8" x14ac:dyDescent="0.25">
      <c r="A985" s="3"/>
      <c r="C985" s="3"/>
      <c r="D985" s="3"/>
      <c r="E985" s="3"/>
      <c r="F985" s="3"/>
      <c r="G985" s="3"/>
      <c r="H985" s="3"/>
    </row>
    <row r="986" spans="1:8" x14ac:dyDescent="0.25">
      <c r="A986" s="3"/>
      <c r="C986" s="3"/>
      <c r="D986" s="3"/>
      <c r="E986" s="3"/>
      <c r="F986" s="3"/>
      <c r="G986" s="3"/>
      <c r="H986" s="3"/>
    </row>
    <row r="987" spans="1:8" x14ac:dyDescent="0.25">
      <c r="A987" s="3"/>
      <c r="C987" s="3"/>
      <c r="D987" s="3"/>
      <c r="E987" s="3"/>
      <c r="F987" s="3"/>
      <c r="G987" s="3"/>
      <c r="H987" s="3"/>
    </row>
    <row r="988" spans="1:8" x14ac:dyDescent="0.25">
      <c r="A988" s="3"/>
      <c r="C988" s="3"/>
      <c r="D988" s="3"/>
      <c r="E988" s="3"/>
      <c r="F988" s="3"/>
      <c r="G988" s="3"/>
      <c r="H988" s="3"/>
    </row>
    <row r="989" spans="1:8" x14ac:dyDescent="0.25">
      <c r="A989" s="3"/>
      <c r="C989" s="3"/>
      <c r="D989" s="3"/>
      <c r="E989" s="3"/>
      <c r="F989" s="3"/>
      <c r="G989" s="3"/>
      <c r="H989" s="3"/>
    </row>
    <row r="990" spans="1:8" x14ac:dyDescent="0.25">
      <c r="A990" s="3"/>
      <c r="C990" s="3"/>
      <c r="D990" s="3"/>
      <c r="E990" s="3"/>
      <c r="F990" s="3"/>
      <c r="G990" s="3"/>
      <c r="H990" s="3"/>
    </row>
    <row r="991" spans="1:8" x14ac:dyDescent="0.25">
      <c r="A991" s="3"/>
      <c r="C991" s="3"/>
      <c r="D991" s="3"/>
      <c r="E991" s="3"/>
      <c r="F991" s="3"/>
      <c r="G991" s="3"/>
      <c r="H991" s="3"/>
    </row>
    <row r="992" spans="1:8" x14ac:dyDescent="0.25">
      <c r="A992" s="3"/>
      <c r="C992" s="3"/>
      <c r="D992" s="3"/>
      <c r="E992" s="3"/>
      <c r="F992" s="3"/>
      <c r="G992" s="3"/>
      <c r="H992" s="3"/>
    </row>
    <row r="993" spans="1:8" x14ac:dyDescent="0.25">
      <c r="A993" s="3"/>
      <c r="C993" s="3"/>
      <c r="D993" s="3"/>
      <c r="E993" s="3"/>
      <c r="F993" s="3"/>
      <c r="G993" s="3"/>
      <c r="H993" s="3"/>
    </row>
    <row r="994" spans="1:8" x14ac:dyDescent="0.25">
      <c r="A994" s="3"/>
      <c r="C994" s="3"/>
      <c r="D994" s="3"/>
      <c r="E994" s="3"/>
      <c r="F994" s="3"/>
      <c r="G994" s="3"/>
      <c r="H994" s="3"/>
    </row>
    <row r="995" spans="1:8" x14ac:dyDescent="0.25">
      <c r="A995" s="3"/>
      <c r="C995" s="3"/>
      <c r="D995" s="3"/>
      <c r="E995" s="3"/>
      <c r="F995" s="3"/>
      <c r="G995" s="3"/>
      <c r="H995" s="3"/>
    </row>
    <row r="996" spans="1:8" x14ac:dyDescent="0.25">
      <c r="A996" s="3"/>
      <c r="C996" s="3"/>
      <c r="D996" s="3"/>
      <c r="E996" s="3"/>
      <c r="F996" s="3"/>
      <c r="G996" s="3"/>
      <c r="H996" s="3"/>
    </row>
    <row r="997" spans="1:8" x14ac:dyDescent="0.25">
      <c r="A997" s="3"/>
      <c r="C997" s="3"/>
      <c r="D997" s="3"/>
      <c r="E997" s="3"/>
      <c r="F997" s="3"/>
      <c r="G997" s="3"/>
      <c r="H997" s="3"/>
    </row>
    <row r="998" spans="1:8" x14ac:dyDescent="0.25">
      <c r="A998" s="3"/>
      <c r="C998" s="3"/>
      <c r="D998" s="3"/>
      <c r="E998" s="3"/>
      <c r="F998" s="3"/>
      <c r="G998" s="3"/>
      <c r="H998" s="3"/>
    </row>
    <row r="999" spans="1:8" x14ac:dyDescent="0.25">
      <c r="A999" s="3"/>
      <c r="C999" s="3"/>
      <c r="D999" s="3"/>
      <c r="E999" s="3"/>
      <c r="F999" s="3"/>
      <c r="G999" s="3"/>
      <c r="H999" s="3"/>
    </row>
    <row r="1000" spans="1:8" x14ac:dyDescent="0.25">
      <c r="A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C3906" s="3"/>
      <c r="D3906" s="3"/>
      <c r="E3906" s="3"/>
      <c r="F3906" s="3"/>
      <c r="G3906" s="3"/>
      <c r="H3906" s="3"/>
    </row>
    <row r="3907" spans="1:8" x14ac:dyDescent="0.25">
      <c r="A3907" s="3"/>
      <c r="C3907" s="3"/>
      <c r="D3907" s="3"/>
      <c r="E3907" s="3"/>
      <c r="F3907" s="3"/>
      <c r="G3907" s="3"/>
      <c r="H3907" s="3"/>
    </row>
    <row r="3908" spans="1:8" x14ac:dyDescent="0.25">
      <c r="A3908" s="3"/>
      <c r="C3908" s="3"/>
      <c r="D3908" s="3"/>
      <c r="E3908" s="3"/>
      <c r="F3908" s="3"/>
      <c r="G3908" s="3"/>
      <c r="H3908" s="3"/>
    </row>
    <row r="3909" spans="1:8" x14ac:dyDescent="0.25">
      <c r="A3909" s="3"/>
      <c r="C3909" s="3"/>
      <c r="D3909" s="3"/>
      <c r="E3909" s="3"/>
      <c r="F3909" s="3"/>
      <c r="G3909" s="3"/>
      <c r="H3909" s="3"/>
    </row>
    <row r="3910" spans="1:8" x14ac:dyDescent="0.25">
      <c r="A3910" s="3"/>
      <c r="C3910" s="3"/>
      <c r="D3910" s="3"/>
      <c r="E3910" s="3"/>
      <c r="F3910" s="3"/>
      <c r="G3910" s="3"/>
      <c r="H3910" s="3"/>
    </row>
    <row r="3911" spans="1:8" x14ac:dyDescent="0.25">
      <c r="A3911" s="3"/>
      <c r="C3911" s="3"/>
      <c r="D3911" s="3"/>
      <c r="E3911" s="3"/>
      <c r="F3911" s="3"/>
      <c r="G3911" s="3"/>
      <c r="H3911" s="3"/>
    </row>
    <row r="3912" spans="1:8" x14ac:dyDescent="0.25">
      <c r="A3912" s="3"/>
      <c r="C3912" s="3"/>
      <c r="D3912" s="3"/>
      <c r="E3912" s="3"/>
      <c r="F3912" s="3"/>
      <c r="G3912" s="3"/>
      <c r="H3912" s="3"/>
    </row>
    <row r="3913" spans="1:8" x14ac:dyDescent="0.25">
      <c r="A3913" s="3"/>
      <c r="C3913" s="3"/>
      <c r="D3913" s="3"/>
      <c r="E3913" s="3"/>
      <c r="F3913" s="3"/>
      <c r="G3913" s="3"/>
      <c r="H3913" s="3"/>
    </row>
    <row r="3914" spans="1:8" x14ac:dyDescent="0.25">
      <c r="A3914" s="3"/>
      <c r="C3914" s="3"/>
      <c r="D3914" s="3"/>
      <c r="E3914" s="3"/>
      <c r="F3914" s="3"/>
      <c r="G3914" s="3"/>
      <c r="H3914" s="3"/>
    </row>
    <row r="3915" spans="1:8" x14ac:dyDescent="0.25">
      <c r="A3915" s="3"/>
      <c r="C3915" s="3"/>
      <c r="D3915" s="3"/>
      <c r="E3915" s="3"/>
      <c r="F3915" s="3"/>
      <c r="G3915" s="3"/>
      <c r="H3915" s="3"/>
    </row>
    <row r="3916" spans="1:8" x14ac:dyDescent="0.25">
      <c r="A3916" s="3"/>
      <c r="C3916" s="3"/>
      <c r="D3916" s="3"/>
      <c r="E3916" s="3"/>
      <c r="F3916" s="3"/>
      <c r="G3916" s="3"/>
      <c r="H3916" s="3"/>
    </row>
    <row r="3917" spans="1:8" x14ac:dyDescent="0.25">
      <c r="A3917" s="3"/>
      <c r="C3917" s="3"/>
      <c r="D3917" s="3"/>
      <c r="E3917" s="3"/>
      <c r="F3917" s="3"/>
      <c r="G3917" s="3"/>
      <c r="H3917" s="3"/>
    </row>
    <row r="3918" spans="1:8" x14ac:dyDescent="0.25">
      <c r="A3918" s="3"/>
      <c r="C3918" s="3"/>
      <c r="D3918" s="3"/>
      <c r="E3918" s="3"/>
      <c r="F3918" s="3"/>
      <c r="G3918" s="3"/>
      <c r="H3918" s="3"/>
    </row>
    <row r="3919" spans="1:8" x14ac:dyDescent="0.25">
      <c r="A3919" s="3"/>
      <c r="C3919" s="3"/>
      <c r="D3919" s="3"/>
      <c r="E3919" s="3"/>
      <c r="F3919" s="3"/>
      <c r="G3919" s="3"/>
      <c r="H3919" s="3"/>
    </row>
    <row r="3920" spans="1:8" x14ac:dyDescent="0.25">
      <c r="A3920" s="3"/>
      <c r="C3920" s="3"/>
      <c r="D3920" s="3"/>
      <c r="E3920" s="3"/>
      <c r="F3920" s="3"/>
      <c r="G3920" s="3"/>
      <c r="H3920" s="3"/>
    </row>
    <row r="3921" spans="1:8" x14ac:dyDescent="0.25">
      <c r="A3921" s="3"/>
      <c r="C3921" s="3"/>
      <c r="D3921" s="3"/>
      <c r="E3921" s="3"/>
      <c r="F3921" s="3"/>
      <c r="G3921" s="3"/>
      <c r="H3921" s="3"/>
    </row>
    <row r="3922" spans="1:8" x14ac:dyDescent="0.25">
      <c r="A3922" s="3"/>
      <c r="C3922" s="3"/>
      <c r="D3922" s="3"/>
      <c r="E3922" s="3"/>
      <c r="F3922" s="3"/>
      <c r="G3922" s="3"/>
      <c r="H3922" s="3"/>
    </row>
    <row r="3923" spans="1:8" x14ac:dyDescent="0.25">
      <c r="A3923" s="3"/>
      <c r="C3923" s="3"/>
      <c r="D3923" s="3"/>
      <c r="E3923" s="3"/>
      <c r="F3923" s="3"/>
      <c r="G3923" s="3"/>
      <c r="H3923" s="3"/>
    </row>
    <row r="3924" spans="1:8" x14ac:dyDescent="0.25">
      <c r="A3924" s="3"/>
      <c r="C3924" s="3"/>
      <c r="D3924" s="3"/>
      <c r="E3924" s="3"/>
      <c r="F3924" s="3"/>
      <c r="G3924" s="3"/>
      <c r="H3924" s="3"/>
    </row>
    <row r="3925" spans="1:8" x14ac:dyDescent="0.25">
      <c r="A3925" s="3"/>
      <c r="C3925" s="3"/>
      <c r="D3925" s="3"/>
      <c r="E3925" s="3"/>
      <c r="F3925" s="3"/>
      <c r="G3925" s="3"/>
      <c r="H3925" s="3"/>
    </row>
    <row r="3926" spans="1:8" x14ac:dyDescent="0.25">
      <c r="A3926" s="3"/>
      <c r="C3926" s="3"/>
      <c r="D3926" s="3"/>
      <c r="E3926" s="3"/>
      <c r="F3926" s="3"/>
      <c r="G3926" s="3"/>
      <c r="H3926" s="3"/>
    </row>
    <row r="3927" spans="1:8" x14ac:dyDescent="0.25">
      <c r="A3927" s="3"/>
      <c r="C3927" s="3"/>
      <c r="D3927" s="3"/>
      <c r="E3927" s="3"/>
      <c r="F3927" s="3"/>
      <c r="G3927" s="3"/>
      <c r="H3927" s="3"/>
    </row>
    <row r="3928" spans="1:8" x14ac:dyDescent="0.25">
      <c r="A3928" s="3"/>
      <c r="C3928" s="3"/>
      <c r="D3928" s="3"/>
      <c r="E3928" s="3"/>
      <c r="F3928" s="3"/>
      <c r="G3928" s="3"/>
      <c r="H3928" s="3"/>
    </row>
    <row r="3929" spans="1:8" x14ac:dyDescent="0.25">
      <c r="A3929" s="3"/>
      <c r="C3929" s="3"/>
      <c r="D3929" s="3"/>
      <c r="E3929" s="3"/>
      <c r="F3929" s="3"/>
      <c r="G3929" s="3"/>
      <c r="H3929" s="3"/>
    </row>
    <row r="3930" spans="1:8" x14ac:dyDescent="0.25">
      <c r="A3930" s="3"/>
      <c r="C3930" s="3"/>
      <c r="D3930" s="3"/>
      <c r="E3930" s="3"/>
      <c r="F3930" s="3"/>
      <c r="G3930" s="3"/>
      <c r="H3930" s="3"/>
    </row>
    <row r="3931" spans="1:8" x14ac:dyDescent="0.25">
      <c r="A3931" s="3"/>
      <c r="C3931" s="3"/>
      <c r="D3931" s="3"/>
      <c r="E3931" s="3"/>
      <c r="F3931" s="3"/>
      <c r="G3931" s="3"/>
      <c r="H3931" s="3"/>
    </row>
    <row r="3932" spans="1:8" x14ac:dyDescent="0.25">
      <c r="A3932" s="3"/>
      <c r="C3932" s="3"/>
      <c r="D3932" s="3"/>
      <c r="E3932" s="3"/>
      <c r="F3932" s="3"/>
      <c r="G3932" s="3"/>
      <c r="H3932" s="3"/>
    </row>
    <row r="3933" spans="1:8" x14ac:dyDescent="0.25">
      <c r="A3933" s="3"/>
      <c r="C3933" s="3"/>
      <c r="D3933" s="3"/>
      <c r="E3933" s="3"/>
      <c r="F3933" s="3"/>
      <c r="G3933" s="3"/>
      <c r="H3933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06"/>
  <sheetViews>
    <sheetView workbookViewId="0">
      <selection activeCell="C8" sqref="C8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108</v>
      </c>
      <c r="B1" s="1"/>
      <c r="C1" s="2"/>
      <c r="D1" s="2"/>
      <c r="E1" s="2"/>
      <c r="F1" s="2"/>
      <c r="G1" s="3"/>
      <c r="H1" s="3"/>
      <c r="I1" s="3"/>
      <c r="J1" s="1" t="s">
        <v>109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110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111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112</v>
      </c>
      <c r="L4" s="13"/>
      <c r="M4" s="14" t="s">
        <v>113</v>
      </c>
      <c r="N4" s="8"/>
      <c r="O4" s="9"/>
      <c r="Q4" s="10"/>
      <c r="R4" s="10"/>
    </row>
    <row r="5" spans="1:25" ht="15.6" x14ac:dyDescent="0.3">
      <c r="I5" s="15"/>
      <c r="J5" s="16" t="s">
        <v>114</v>
      </c>
      <c r="K5" s="17" t="e">
        <f>S44/Q44</f>
        <v>#DIV/0!</v>
      </c>
      <c r="L5" s="18" t="s">
        <v>115</v>
      </c>
      <c r="M5" s="19" t="e">
        <f>(J44-K5*K44)-LOG10(15)</f>
        <v>#DIV/0!</v>
      </c>
      <c r="N5" s="8"/>
      <c r="O5" s="9"/>
      <c r="Q5" s="10"/>
      <c r="R5" s="10"/>
    </row>
    <row r="6" spans="1:25" x14ac:dyDescent="0.25">
      <c r="A6" s="20"/>
      <c r="B6" s="437" t="s">
        <v>220</v>
      </c>
      <c r="C6" s="438"/>
      <c r="D6" s="438"/>
      <c r="E6" s="438"/>
      <c r="F6" s="438"/>
      <c r="G6" s="438"/>
      <c r="H6" s="439"/>
      <c r="I6" s="15"/>
    </row>
    <row r="7" spans="1:25" ht="60" customHeight="1" x14ac:dyDescent="0.25">
      <c r="A7" s="21" t="s">
        <v>116</v>
      </c>
      <c r="B7" s="22" t="s">
        <v>117</v>
      </c>
      <c r="C7" s="22" t="s">
        <v>118</v>
      </c>
      <c r="D7" s="22" t="s">
        <v>119</v>
      </c>
      <c r="E7" s="22" t="s">
        <v>120</v>
      </c>
      <c r="F7" s="22" t="s">
        <v>121</v>
      </c>
      <c r="G7" s="22" t="s">
        <v>122</v>
      </c>
      <c r="H7" s="23" t="s">
        <v>123</v>
      </c>
      <c r="I7" s="15"/>
      <c r="J7" s="24" t="s">
        <v>124</v>
      </c>
      <c r="K7" s="24" t="s">
        <v>125</v>
      </c>
      <c r="L7" s="25" t="s">
        <v>126</v>
      </c>
      <c r="M7" s="24" t="s">
        <v>127</v>
      </c>
      <c r="N7" s="24" t="s">
        <v>128</v>
      </c>
      <c r="O7" s="26" t="s">
        <v>129</v>
      </c>
      <c r="P7" s="24" t="s">
        <v>130</v>
      </c>
      <c r="Q7" s="24" t="s">
        <v>131</v>
      </c>
      <c r="R7" s="24" t="s">
        <v>132</v>
      </c>
      <c r="S7" s="24" t="s">
        <v>133</v>
      </c>
      <c r="T7" s="24" t="s">
        <v>134</v>
      </c>
      <c r="U7" s="27" t="s">
        <v>135</v>
      </c>
      <c r="V7" s="24" t="s">
        <v>136</v>
      </c>
      <c r="W7" s="28" t="s">
        <v>137</v>
      </c>
      <c r="X7" s="29" t="s">
        <v>138</v>
      </c>
      <c r="Y7" s="30" t="s">
        <v>139</v>
      </c>
    </row>
    <row r="8" spans="1:25" x14ac:dyDescent="0.25">
      <c r="A8" s="20">
        <v>1</v>
      </c>
      <c r="B8" s="31" t="str">
        <f>'Run 1'!A11</f>
        <v>A1</v>
      </c>
      <c r="C8" s="126">
        <v>680</v>
      </c>
      <c r="D8" s="123">
        <f>'Run 1'!C11</f>
        <v>0</v>
      </c>
      <c r="E8" s="122">
        <f>STDEVA(D8:D10)</f>
        <v>0</v>
      </c>
      <c r="F8" s="34">
        <f>AVERAGE(D8:D10)</f>
        <v>0</v>
      </c>
      <c r="G8" s="35" t="e">
        <f t="shared" ref="G8:G43" si="0">POWER(10,$K$5*D8+$M$5)</f>
        <v>#DIV/0!</v>
      </c>
      <c r="H8" s="36" t="e">
        <f>AVERAGE(G8:G10)</f>
        <v>#DIV/0!</v>
      </c>
      <c r="I8" s="15"/>
      <c r="J8" s="37" t="str">
        <f>IF('Run 1'!C11="","",LOG(C8))</f>
        <v/>
      </c>
      <c r="K8" s="38" t="str">
        <f>IF('Run 1'!C11="","",'Run 1'!C11)</f>
        <v/>
      </c>
      <c r="L8" s="39" t="str">
        <f>IF('Run 1'!C11="","",J8-J$44)</f>
        <v/>
      </c>
      <c r="M8" s="40" t="str">
        <f>IF('Run 1'!C11="","",L8*L8)</f>
        <v/>
      </c>
      <c r="N8" s="41"/>
      <c r="O8" s="33" t="str">
        <f>IF('Run 1'!C11="","",K8-$K$44)</f>
        <v/>
      </c>
      <c r="P8" s="42" t="str">
        <f>IF('Run 1'!C11="","",(K8-$K$44)^2)</f>
        <v/>
      </c>
      <c r="Q8" s="42"/>
      <c r="R8" s="42" t="str">
        <f>IF('Run 1'!C11="","",L8*O8)</f>
        <v/>
      </c>
      <c r="S8" s="42"/>
      <c r="T8" s="42"/>
      <c r="U8" s="42"/>
      <c r="V8" s="42"/>
      <c r="W8" s="42"/>
      <c r="X8" s="42"/>
      <c r="Y8" s="42"/>
    </row>
    <row r="9" spans="1:25" x14ac:dyDescent="0.25">
      <c r="A9" s="43"/>
      <c r="B9" s="44" t="str">
        <f>'Run 1'!A12</f>
        <v>A2</v>
      </c>
      <c r="C9" s="124">
        <v>680</v>
      </c>
      <c r="D9" s="121">
        <f>'Run 1'!C12</f>
        <v>0</v>
      </c>
      <c r="E9" s="120"/>
      <c r="F9" s="46"/>
      <c r="G9" s="47" t="e">
        <f t="shared" si="0"/>
        <v>#DIV/0!</v>
      </c>
      <c r="H9" s="48"/>
      <c r="I9" s="15"/>
      <c r="J9" s="37" t="str">
        <f>IF('Run 1'!C12="","",LOG(C9))</f>
        <v/>
      </c>
      <c r="K9" s="38" t="str">
        <f>IF('Run 1'!C12="","",'Run 1'!C12)</f>
        <v/>
      </c>
      <c r="L9" s="39" t="str">
        <f>IF('Run 1'!C12="","",J9-J$44)</f>
        <v/>
      </c>
      <c r="M9" s="40" t="str">
        <f>IF('Run 1'!C12="","",L9*L9)</f>
        <v/>
      </c>
      <c r="N9" s="41"/>
      <c r="O9" s="33" t="str">
        <f>IF('Run 1'!C12="","",K9-$K$44)</f>
        <v/>
      </c>
      <c r="P9" s="42" t="str">
        <f>IF('Run 1'!C12="","",(K9-$K$44)^2)</f>
        <v/>
      </c>
      <c r="Q9" s="42"/>
      <c r="R9" s="42" t="str">
        <f>IF('Run 1'!C12="","",L9*O9)</f>
        <v/>
      </c>
      <c r="S9" s="42"/>
      <c r="T9" s="42"/>
      <c r="U9" s="42"/>
      <c r="V9" s="42"/>
      <c r="W9" s="42"/>
      <c r="X9" s="42"/>
      <c r="Y9" s="42"/>
    </row>
    <row r="10" spans="1:25" x14ac:dyDescent="0.25">
      <c r="A10" s="43"/>
      <c r="B10" s="44" t="str">
        <f>'Run 1'!A13</f>
        <v>A3</v>
      </c>
      <c r="C10" s="128">
        <v>680</v>
      </c>
      <c r="D10" s="119">
        <f>'Run 1'!C13</f>
        <v>0</v>
      </c>
      <c r="E10" s="118"/>
      <c r="F10" s="52"/>
      <c r="G10" s="53" t="e">
        <f t="shared" si="0"/>
        <v>#DIV/0!</v>
      </c>
      <c r="H10" s="54"/>
      <c r="I10" s="15"/>
      <c r="J10" s="37" t="str">
        <f>IF('Run 1'!C13="","",LOG(C10))</f>
        <v/>
      </c>
      <c r="K10" s="38" t="str">
        <f>IF('Run 1'!C13="","",'Run 1'!C13)</f>
        <v/>
      </c>
      <c r="L10" s="39" t="str">
        <f>IF('Run 1'!C13="","",J10-J$44)</f>
        <v/>
      </c>
      <c r="M10" s="40" t="str">
        <f>IF('Run 1'!C13="","",L10*L10)</f>
        <v/>
      </c>
      <c r="N10" s="41"/>
      <c r="O10" s="33" t="str">
        <f>IF('Run 1'!C13="","",K10-$K$44)</f>
        <v/>
      </c>
      <c r="P10" s="42" t="str">
        <f>IF('Run 1'!C13="","",(K10-$K$44)^2)</f>
        <v/>
      </c>
      <c r="Q10" s="42"/>
      <c r="R10" s="42" t="str">
        <f>IF('Run 1'!C13="","",L10*O10)</f>
        <v/>
      </c>
      <c r="S10" s="42"/>
      <c r="T10" s="42"/>
      <c r="U10" s="42"/>
      <c r="V10" s="42"/>
      <c r="W10" s="42"/>
      <c r="X10" s="42"/>
      <c r="Y10" s="42"/>
    </row>
    <row r="11" spans="1:25" x14ac:dyDescent="0.25">
      <c r="A11" s="43"/>
      <c r="B11" s="31" t="str">
        <f>'Run 1'!A14</f>
        <v>A4</v>
      </c>
      <c r="C11" s="126">
        <v>177</v>
      </c>
      <c r="D11" s="123">
        <f>'Run 1'!C14</f>
        <v>0</v>
      </c>
      <c r="E11" s="122">
        <f>STDEVA(D11:D13)</f>
        <v>0</v>
      </c>
      <c r="F11" s="34">
        <f>AVERAGE(D11:D13)</f>
        <v>0</v>
      </c>
      <c r="G11" s="35" t="e">
        <f t="shared" si="0"/>
        <v>#DIV/0!</v>
      </c>
      <c r="H11" s="36" t="e">
        <f>AVERAGE(G11:G13)</f>
        <v>#DIV/0!</v>
      </c>
      <c r="I11" s="15"/>
      <c r="J11" s="37" t="str">
        <f>IF('Run 1'!C14="","",LOG(C11))</f>
        <v/>
      </c>
      <c r="K11" s="38" t="str">
        <f>IF('Run 1'!C14="","",'Run 1'!C14)</f>
        <v/>
      </c>
      <c r="L11" s="39" t="str">
        <f>IF('Run 1'!C14="","",J11-J$44)</f>
        <v/>
      </c>
      <c r="M11" s="40" t="str">
        <f>IF('Run 1'!C14="","",L11*L11)</f>
        <v/>
      </c>
      <c r="N11" s="41"/>
      <c r="O11" s="33" t="str">
        <f>IF('Run 1'!C14="","",K11-$K$44)</f>
        <v/>
      </c>
      <c r="P11" s="42" t="str">
        <f>IF('Run 1'!C14="","",(K11-$K$44)^2)</f>
        <v/>
      </c>
      <c r="Q11" s="42"/>
      <c r="R11" s="42" t="str">
        <f>IF('Run 1'!C14="","",L11*O11)</f>
        <v/>
      </c>
      <c r="S11" s="42"/>
      <c r="T11" s="42"/>
      <c r="U11" s="42"/>
      <c r="V11" s="42"/>
      <c r="W11" s="42"/>
      <c r="X11" s="42"/>
      <c r="Y11" s="42"/>
    </row>
    <row r="12" spans="1:25" x14ac:dyDescent="0.25">
      <c r="A12" s="43"/>
      <c r="B12" s="44" t="str">
        <f>'Run 1'!A15</f>
        <v>A5</v>
      </c>
      <c r="C12" s="124">
        <v>177</v>
      </c>
      <c r="D12" s="121">
        <f>'Run 1'!C15</f>
        <v>0</v>
      </c>
      <c r="E12" s="120"/>
      <c r="F12" s="46"/>
      <c r="G12" s="47" t="e">
        <f t="shared" si="0"/>
        <v>#DIV/0!</v>
      </c>
      <c r="H12" s="48"/>
      <c r="I12" s="15"/>
      <c r="J12" s="37" t="str">
        <f>IF('Run 1'!C15="","",LOG(C12))</f>
        <v/>
      </c>
      <c r="K12" s="38" t="str">
        <f>IF('Run 1'!C15="","",'Run 1'!C15)</f>
        <v/>
      </c>
      <c r="L12" s="39" t="str">
        <f>IF('Run 1'!C15="","",J12-J$44)</f>
        <v/>
      </c>
      <c r="M12" s="40" t="str">
        <f>IF('Run 1'!C15="","",L12*L12)</f>
        <v/>
      </c>
      <c r="N12" s="41"/>
      <c r="O12" s="33" t="str">
        <f>IF('Run 1'!C15="","",K12-$K$44)</f>
        <v/>
      </c>
      <c r="P12" s="42" t="str">
        <f>IF('Run 1'!C15="","",(K12-$K$44)^2)</f>
        <v/>
      </c>
      <c r="Q12" s="42"/>
      <c r="R12" s="42" t="str">
        <f>IF('Run 1'!C15="","",L12*O12)</f>
        <v/>
      </c>
      <c r="S12" s="42"/>
      <c r="T12" s="42"/>
      <c r="U12" s="42"/>
      <c r="V12" s="42"/>
      <c r="W12" s="42"/>
      <c r="X12" s="42"/>
      <c r="Y12" s="42"/>
    </row>
    <row r="13" spans="1:25" x14ac:dyDescent="0.25">
      <c r="A13" s="43"/>
      <c r="B13" s="49" t="str">
        <f>'Run 1'!A16</f>
        <v>A6</v>
      </c>
      <c r="C13" s="124">
        <v>177</v>
      </c>
      <c r="D13" s="119">
        <f>'Run 1'!C16</f>
        <v>0</v>
      </c>
      <c r="E13" s="120"/>
      <c r="F13" s="46"/>
      <c r="G13" s="47" t="e">
        <f t="shared" si="0"/>
        <v>#DIV/0!</v>
      </c>
      <c r="H13" s="48"/>
      <c r="I13" s="15"/>
      <c r="J13" s="37" t="str">
        <f>IF('Run 1'!C16="","",LOG(C13))</f>
        <v/>
      </c>
      <c r="K13" s="38" t="str">
        <f>IF('Run 1'!C16="","",'Run 1'!C16)</f>
        <v/>
      </c>
      <c r="L13" s="39" t="str">
        <f>IF('Run 1'!C16="","",J13-J$44)</f>
        <v/>
      </c>
      <c r="M13" s="40" t="str">
        <f>IF('Run 1'!C16="","",L13*L13)</f>
        <v/>
      </c>
      <c r="N13" s="41"/>
      <c r="O13" s="33" t="str">
        <f>IF('Run 1'!C16="","",K13-$K$44)</f>
        <v/>
      </c>
      <c r="P13" s="42" t="str">
        <f>IF('Run 1'!C16="","",(K13-$K$44)^2)</f>
        <v/>
      </c>
      <c r="Q13" s="42"/>
      <c r="R13" s="42" t="str">
        <f>IF('Run 1'!C16="","",L13*O13)</f>
        <v/>
      </c>
      <c r="S13" s="42"/>
      <c r="T13" s="42"/>
      <c r="U13" s="42"/>
      <c r="V13" s="42"/>
      <c r="W13" s="42"/>
      <c r="X13" s="42"/>
      <c r="Y13" s="42"/>
    </row>
    <row r="14" spans="1:25" x14ac:dyDescent="0.25">
      <c r="A14" s="43"/>
      <c r="B14" s="44" t="str">
        <f>'Run 1'!A17</f>
        <v>A7</v>
      </c>
      <c r="C14" s="32">
        <v>46</v>
      </c>
      <c r="D14" s="123">
        <f>'Run 1'!C17</f>
        <v>0</v>
      </c>
      <c r="E14" s="33">
        <f>STDEVA(D14:D16)</f>
        <v>0</v>
      </c>
      <c r="F14" s="33">
        <f>AVERAGE(D14:D16)</f>
        <v>0</v>
      </c>
      <c r="G14" s="35" t="e">
        <f t="shared" si="0"/>
        <v>#DIV/0!</v>
      </c>
      <c r="H14" s="35" t="e">
        <f>AVERAGE(G14:G16)</f>
        <v>#DIV/0!</v>
      </c>
      <c r="I14" s="15"/>
      <c r="J14" s="37" t="str">
        <f>IF('Run 1'!C17="","",LOG(C14))</f>
        <v/>
      </c>
      <c r="K14" s="38" t="str">
        <f>IF('Run 1'!C17="","",'Run 1'!C17)</f>
        <v/>
      </c>
      <c r="L14" s="39" t="str">
        <f>IF('Run 1'!C17="","",J14-J$44)</f>
        <v/>
      </c>
      <c r="M14" s="40" t="str">
        <f>IF('Run 1'!C17="","",L14*L14)</f>
        <v/>
      </c>
      <c r="N14" s="41"/>
      <c r="O14" s="33" t="str">
        <f>IF('Run 1'!C17="","",K14-$K$44)</f>
        <v/>
      </c>
      <c r="P14" s="42" t="str">
        <f>IF('Run 1'!C17="","",(K14-$K$44)^2)</f>
        <v/>
      </c>
      <c r="Q14" s="42"/>
      <c r="R14" s="42" t="str">
        <f>IF('Run 1'!C17="","",L14*O14)</f>
        <v/>
      </c>
      <c r="S14" s="42"/>
      <c r="T14" s="42"/>
      <c r="U14" s="42"/>
      <c r="V14" s="42"/>
      <c r="W14" s="42"/>
      <c r="X14" s="42"/>
      <c r="Y14" s="42"/>
    </row>
    <row r="15" spans="1:25" x14ac:dyDescent="0.25">
      <c r="A15" s="43"/>
      <c r="B15" s="44" t="str">
        <f>'Run 1'!A18</f>
        <v>A8</v>
      </c>
      <c r="C15" s="45">
        <v>46</v>
      </c>
      <c r="D15" s="121">
        <f>'Run 1'!C18</f>
        <v>0</v>
      </c>
      <c r="E15" s="38"/>
      <c r="F15" s="38"/>
      <c r="G15" s="47" t="e">
        <f t="shared" si="0"/>
        <v>#DIV/0!</v>
      </c>
      <c r="H15" s="47"/>
      <c r="I15" s="15"/>
      <c r="J15" s="37" t="str">
        <f>IF('Run 1'!C18="","",LOG(C15))</f>
        <v/>
      </c>
      <c r="K15" s="38" t="str">
        <f>IF('Run 1'!C18="","",'Run 1'!C18)</f>
        <v/>
      </c>
      <c r="L15" s="39" t="str">
        <f>IF('Run 1'!C18="","",J15-J$44)</f>
        <v/>
      </c>
      <c r="M15" s="40" t="str">
        <f>IF('Run 1'!C18="","",L15*L15)</f>
        <v/>
      </c>
      <c r="N15" s="41"/>
      <c r="O15" s="33" t="str">
        <f>IF('Run 1'!C18="","",K15-$K$44)</f>
        <v/>
      </c>
      <c r="P15" s="42" t="str">
        <f>IF('Run 1'!C18="","",(K15-$K$44)^2)</f>
        <v/>
      </c>
      <c r="Q15" s="42"/>
      <c r="R15" s="42" t="str">
        <f>IF('Run 1'!C18="","",L15*O15)</f>
        <v/>
      </c>
      <c r="S15" s="42"/>
      <c r="T15" s="42"/>
      <c r="U15" s="42"/>
      <c r="V15" s="42"/>
      <c r="W15" s="42"/>
      <c r="X15" s="42"/>
      <c r="Y15" s="42"/>
    </row>
    <row r="16" spans="1:25" x14ac:dyDescent="0.25">
      <c r="A16" s="43"/>
      <c r="B16" s="49" t="str">
        <f>'Run 1'!A19</f>
        <v>A9</v>
      </c>
      <c r="C16" s="50">
        <v>46</v>
      </c>
      <c r="D16" s="119">
        <f>'Run 1'!C19</f>
        <v>0</v>
      </c>
      <c r="E16" s="51"/>
      <c r="F16" s="51"/>
      <c r="G16" s="53" t="e">
        <f t="shared" si="0"/>
        <v>#DIV/0!</v>
      </c>
      <c r="H16" s="53"/>
      <c r="I16" s="15"/>
      <c r="J16" s="37" t="str">
        <f>IF('Run 1'!C19="","",LOG(C16))</f>
        <v/>
      </c>
      <c r="K16" s="38" t="str">
        <f>IF('Run 1'!C19="","",'Run 1'!C19)</f>
        <v/>
      </c>
      <c r="L16" s="39" t="str">
        <f>IF('Run 1'!C19="","",J16-J$44)</f>
        <v/>
      </c>
      <c r="M16" s="40" t="str">
        <f>IF('Run 1'!C19="","",L16*L16)</f>
        <v/>
      </c>
      <c r="N16" s="41"/>
      <c r="O16" s="33" t="str">
        <f>IF('Run 1'!C19="","",K16-$K$44)</f>
        <v/>
      </c>
      <c r="P16" s="42" t="str">
        <f>IF('Run 1'!C19="","",(K16-$K$44)^2)</f>
        <v/>
      </c>
      <c r="Q16" s="42"/>
      <c r="R16" s="42" t="str">
        <f>IF('Run 1'!C19="","",L16*O16)</f>
        <v/>
      </c>
      <c r="S16" s="42"/>
      <c r="T16" s="42"/>
      <c r="U16" s="42"/>
      <c r="V16" s="42"/>
      <c r="W16" s="42"/>
      <c r="X16" s="42"/>
      <c r="Y16" s="42"/>
    </row>
    <row r="17" spans="1:25" x14ac:dyDescent="0.25">
      <c r="A17" s="20">
        <v>2</v>
      </c>
      <c r="B17" s="44" t="str">
        <f>'Run 1'!A20</f>
        <v>B1</v>
      </c>
      <c r="C17" s="126">
        <v>680</v>
      </c>
      <c r="D17" s="123">
        <f>'Run 1'!C20</f>
        <v>0</v>
      </c>
      <c r="E17" s="122">
        <f>STDEVA(D17:D19)</f>
        <v>0</v>
      </c>
      <c r="F17" s="34">
        <f>AVERAGE(D17:D19)</f>
        <v>0</v>
      </c>
      <c r="G17" s="47" t="e">
        <f t="shared" si="0"/>
        <v>#DIV/0!</v>
      </c>
      <c r="H17" s="36" t="e">
        <f>AVERAGE(G17:G19)</f>
        <v>#DIV/0!</v>
      </c>
      <c r="I17" s="15"/>
      <c r="J17" s="37" t="str">
        <f>IF('Run 1'!C20="","",LOG(C17))</f>
        <v/>
      </c>
      <c r="K17" s="38" t="str">
        <f>IF('Run 1'!C20="","",'Run 1'!C20)</f>
        <v/>
      </c>
      <c r="L17" s="39" t="str">
        <f>IF('Run 1'!C20="","",J17-J$44)</f>
        <v/>
      </c>
      <c r="M17" s="40" t="str">
        <f>IF('Run 1'!C20="","",L17*L17)</f>
        <v/>
      </c>
      <c r="N17" s="41"/>
      <c r="O17" s="33" t="str">
        <f>IF('Run 1'!C20="","",K17-$K$44)</f>
        <v/>
      </c>
      <c r="P17" s="42" t="str">
        <f>IF('Run 1'!C20="","",(K17-$K$44)^2)</f>
        <v/>
      </c>
      <c r="Q17" s="42"/>
      <c r="R17" s="42" t="str">
        <f>IF('Run 1'!C20="","",L17*O17)</f>
        <v/>
      </c>
      <c r="S17" s="42"/>
      <c r="T17" s="42"/>
      <c r="U17" s="42"/>
      <c r="V17" s="42"/>
      <c r="W17" s="42"/>
      <c r="X17" s="42"/>
      <c r="Y17" s="42"/>
    </row>
    <row r="18" spans="1:25" x14ac:dyDescent="0.25">
      <c r="A18" s="43"/>
      <c r="B18" s="44" t="str">
        <f>'Run 1'!A21</f>
        <v>B2</v>
      </c>
      <c r="C18" s="124">
        <v>680</v>
      </c>
      <c r="D18" s="121">
        <f>'Run 1'!C21</f>
        <v>0</v>
      </c>
      <c r="E18" s="120"/>
      <c r="F18" s="46"/>
      <c r="G18" s="47" t="e">
        <f t="shared" si="0"/>
        <v>#DIV/0!</v>
      </c>
      <c r="H18" s="48"/>
      <c r="I18" s="15"/>
      <c r="J18" s="37" t="str">
        <f>IF('Run 1'!C21="","",LOG(C18))</f>
        <v/>
      </c>
      <c r="K18" s="38" t="str">
        <f>IF('Run 1'!C21="","",'Run 1'!C21)</f>
        <v/>
      </c>
      <c r="L18" s="39" t="str">
        <f>IF('Run 1'!C21="","",J18-J$44)</f>
        <v/>
      </c>
      <c r="M18" s="40" t="str">
        <f>IF('Run 1'!C21="","",L18*L18)</f>
        <v/>
      </c>
      <c r="N18" s="41"/>
      <c r="O18" s="33" t="str">
        <f>IF('Run 1'!C21="","",K18-$K$44)</f>
        <v/>
      </c>
      <c r="P18" s="42" t="str">
        <f>IF('Run 1'!C21="","",(K18-$K$44)^2)</f>
        <v/>
      </c>
      <c r="Q18" s="42"/>
      <c r="R18" s="42" t="str">
        <f>IF('Run 1'!C21="","",L18*O18)</f>
        <v/>
      </c>
      <c r="S18" s="42"/>
      <c r="T18" s="42"/>
      <c r="U18" s="42"/>
      <c r="V18" s="42"/>
      <c r="W18" s="42"/>
      <c r="X18" s="42"/>
      <c r="Y18" s="42"/>
    </row>
    <row r="19" spans="1:25" x14ac:dyDescent="0.25">
      <c r="A19" s="43"/>
      <c r="B19" s="49" t="str">
        <f>'Run 1'!A22</f>
        <v>B3</v>
      </c>
      <c r="C19" s="128">
        <v>680</v>
      </c>
      <c r="D19" s="119">
        <f>'Run 1'!C22</f>
        <v>0</v>
      </c>
      <c r="E19" s="118"/>
      <c r="F19" s="52"/>
      <c r="G19" s="53" t="e">
        <f t="shared" si="0"/>
        <v>#DIV/0!</v>
      </c>
      <c r="H19" s="54"/>
      <c r="I19" s="15"/>
      <c r="J19" s="37" t="str">
        <f>IF('Run 1'!C22="","",LOG(C19))</f>
        <v/>
      </c>
      <c r="K19" s="38" t="str">
        <f>IF('Run 1'!C22="","",'Run 1'!C22)</f>
        <v/>
      </c>
      <c r="L19" s="39" t="str">
        <f>IF('Run 1'!C22="","",J19-J$44)</f>
        <v/>
      </c>
      <c r="M19" s="40" t="str">
        <f>IF('Run 1'!C22="","",L19*L19)</f>
        <v/>
      </c>
      <c r="N19" s="41"/>
      <c r="O19" s="33" t="str">
        <f>IF('Run 1'!C22="","",K19-$K$44)</f>
        <v/>
      </c>
      <c r="P19" s="42" t="str">
        <f>IF('Run 1'!C22="","",(K19-$K$44)^2)</f>
        <v/>
      </c>
      <c r="Q19" s="42"/>
      <c r="R19" s="42" t="str">
        <f>IF('Run 1'!C22="","",L19*O19)</f>
        <v/>
      </c>
      <c r="S19" s="42"/>
      <c r="T19" s="42"/>
      <c r="U19" s="42"/>
      <c r="V19" s="42"/>
      <c r="W19" s="42"/>
      <c r="X19" s="42"/>
      <c r="Y19" s="42"/>
    </row>
    <row r="20" spans="1:25" x14ac:dyDescent="0.25">
      <c r="A20" s="43"/>
      <c r="B20" s="44" t="str">
        <f>'Run 1'!A23</f>
        <v>B4</v>
      </c>
      <c r="C20" s="126">
        <v>177</v>
      </c>
      <c r="D20" s="123">
        <f>'Run 1'!C23</f>
        <v>0</v>
      </c>
      <c r="E20" s="122">
        <f>STDEVA(D20:D22)</f>
        <v>0</v>
      </c>
      <c r="F20" s="34">
        <f>AVERAGE(D20:D22)</f>
        <v>0</v>
      </c>
      <c r="G20" s="35" t="e">
        <f t="shared" si="0"/>
        <v>#DIV/0!</v>
      </c>
      <c r="H20" s="36" t="e">
        <f>AVERAGE(G20:G22)</f>
        <v>#DIV/0!</v>
      </c>
      <c r="I20" s="15"/>
      <c r="J20" s="37" t="str">
        <f>IF('Run 1'!C23="","",LOG(C20))</f>
        <v/>
      </c>
      <c r="K20" s="38" t="str">
        <f>IF('Run 1'!C23="","",'Run 1'!C23)</f>
        <v/>
      </c>
      <c r="L20" s="39" t="str">
        <f>IF('Run 1'!C23="","",J20-J$44)</f>
        <v/>
      </c>
      <c r="M20" s="40" t="str">
        <f>IF('Run 1'!C23="","",L20*L20)</f>
        <v/>
      </c>
      <c r="N20" s="41"/>
      <c r="O20" s="33" t="str">
        <f>IF('Run 1'!C23="","",K20-$K$44)</f>
        <v/>
      </c>
      <c r="P20" s="42" t="str">
        <f>IF('Run 1'!C23="","",(K20-$K$44)^2)</f>
        <v/>
      </c>
      <c r="Q20" s="42"/>
      <c r="R20" s="42" t="str">
        <f>IF('Run 1'!C23="","",L20*O20)</f>
        <v/>
      </c>
      <c r="S20" s="42"/>
      <c r="T20" s="42"/>
      <c r="U20" s="42"/>
      <c r="V20" s="42"/>
      <c r="W20" s="42"/>
      <c r="X20" s="42"/>
      <c r="Y20" s="42"/>
    </row>
    <row r="21" spans="1:25" x14ac:dyDescent="0.25">
      <c r="A21" s="43"/>
      <c r="B21" s="44" t="str">
        <f>'Run 1'!A24</f>
        <v>B5</v>
      </c>
      <c r="C21" s="124">
        <v>177</v>
      </c>
      <c r="D21" s="121">
        <f>'Run 1'!C24</f>
        <v>0</v>
      </c>
      <c r="E21" s="120"/>
      <c r="F21" s="46"/>
      <c r="G21" s="47" t="e">
        <f t="shared" si="0"/>
        <v>#DIV/0!</v>
      </c>
      <c r="H21" s="48"/>
      <c r="I21" s="15"/>
      <c r="J21" s="37" t="str">
        <f>IF('Run 1'!C24="","",LOG(C21))</f>
        <v/>
      </c>
      <c r="K21" s="38" t="str">
        <f>IF('Run 1'!C24="","",'Run 1'!C24)</f>
        <v/>
      </c>
      <c r="L21" s="39" t="str">
        <f>IF('Run 1'!C24="","",J21-J$44)</f>
        <v/>
      </c>
      <c r="M21" s="40" t="str">
        <f>IF('Run 1'!C24="","",L21*L21)</f>
        <v/>
      </c>
      <c r="N21" s="41"/>
      <c r="O21" s="33" t="str">
        <f>IF('Run 1'!C24="","",K21-$K$44)</f>
        <v/>
      </c>
      <c r="P21" s="42" t="str">
        <f>IF('Run 1'!C24="","",(K21-$K$44)^2)</f>
        <v/>
      </c>
      <c r="Q21" s="42"/>
      <c r="R21" s="42" t="str">
        <f>IF('Run 1'!C24="","",L21*O21)</f>
        <v/>
      </c>
      <c r="S21" s="42"/>
      <c r="T21" s="42"/>
      <c r="U21" s="42"/>
      <c r="V21" s="42"/>
      <c r="W21" s="42"/>
      <c r="X21" s="42"/>
      <c r="Y21" s="42"/>
    </row>
    <row r="22" spans="1:25" x14ac:dyDescent="0.25">
      <c r="A22" s="43"/>
      <c r="B22" s="49" t="str">
        <f>'Run 1'!A25</f>
        <v>B6</v>
      </c>
      <c r="C22" s="128">
        <v>177</v>
      </c>
      <c r="D22" s="119">
        <f>'Run 1'!C25</f>
        <v>0</v>
      </c>
      <c r="E22" s="118"/>
      <c r="F22" s="52"/>
      <c r="G22" s="53" t="e">
        <f t="shared" si="0"/>
        <v>#DIV/0!</v>
      </c>
      <c r="H22" s="54"/>
      <c r="I22" s="15"/>
      <c r="J22" s="37" t="str">
        <f>IF('Run 1'!C25="","",LOG(C22))</f>
        <v/>
      </c>
      <c r="K22" s="38" t="str">
        <f>IF('Run 1'!C25="","",'Run 1'!C25)</f>
        <v/>
      </c>
      <c r="L22" s="39" t="str">
        <f>IF('Run 1'!C25="","",J22-J$44)</f>
        <v/>
      </c>
      <c r="M22" s="40" t="str">
        <f>IF('Run 1'!C25="","",L22*L22)</f>
        <v/>
      </c>
      <c r="N22" s="41"/>
      <c r="O22" s="33" t="str">
        <f>IF('Run 1'!C25="","",K22-$K$44)</f>
        <v/>
      </c>
      <c r="P22" s="42" t="str">
        <f>IF('Run 1'!C25="","",(K22-$K$44)^2)</f>
        <v/>
      </c>
      <c r="Q22" s="42"/>
      <c r="R22" s="42" t="str">
        <f>IF('Run 1'!C25="","",L22*O22)</f>
        <v/>
      </c>
      <c r="S22" s="42"/>
      <c r="T22" s="42"/>
      <c r="U22" s="42"/>
      <c r="V22" s="42"/>
      <c r="W22" s="42"/>
      <c r="X22" s="42"/>
      <c r="Y22" s="42"/>
    </row>
    <row r="23" spans="1:25" x14ac:dyDescent="0.25">
      <c r="A23" s="43"/>
      <c r="B23" s="44" t="str">
        <f>'Run 1'!A26</f>
        <v>B7</v>
      </c>
      <c r="C23" s="126">
        <v>46</v>
      </c>
      <c r="D23" s="123">
        <f>'Run 1'!C26</f>
        <v>0</v>
      </c>
      <c r="E23" s="122">
        <f>STDEVA(D23:D25)</f>
        <v>0</v>
      </c>
      <c r="F23" s="34">
        <f>AVERAGE(D23:D25)</f>
        <v>0</v>
      </c>
      <c r="G23" s="35" t="e">
        <f t="shared" si="0"/>
        <v>#DIV/0!</v>
      </c>
      <c r="H23" s="36" t="e">
        <f>AVERAGE(G23:G25)</f>
        <v>#DIV/0!</v>
      </c>
      <c r="I23" s="15"/>
      <c r="J23" s="37" t="str">
        <f>IF('Run 1'!C26="","",LOG(C23))</f>
        <v/>
      </c>
      <c r="K23" s="38" t="str">
        <f>IF('Run 1'!C26="","",'Run 1'!C26)</f>
        <v/>
      </c>
      <c r="L23" s="39" t="str">
        <f>IF('Run 1'!C26="","",J23-J$44)</f>
        <v/>
      </c>
      <c r="M23" s="40" t="str">
        <f>IF('Run 1'!C26="","",L23*L23)</f>
        <v/>
      </c>
      <c r="N23" s="41"/>
      <c r="O23" s="33" t="str">
        <f>IF('Run 1'!C26="","",K23-$K$44)</f>
        <v/>
      </c>
      <c r="P23" s="42" t="str">
        <f>IF('Run 1'!C26="","",(K23-$K$44)^2)</f>
        <v/>
      </c>
      <c r="Q23" s="42"/>
      <c r="R23" s="42" t="str">
        <f>IF('Run 1'!C26="","",L23*O23)</f>
        <v/>
      </c>
      <c r="S23" s="42"/>
      <c r="T23" s="42"/>
      <c r="U23" s="42"/>
      <c r="V23" s="42"/>
      <c r="W23" s="42"/>
      <c r="X23" s="42"/>
      <c r="Y23" s="42"/>
    </row>
    <row r="24" spans="1:25" x14ac:dyDescent="0.25">
      <c r="A24" s="43"/>
      <c r="B24" s="44" t="str">
        <f>'Run 1'!A27</f>
        <v>B8</v>
      </c>
      <c r="C24" s="124">
        <v>46</v>
      </c>
      <c r="D24" s="121">
        <f>'Run 1'!C27</f>
        <v>0</v>
      </c>
      <c r="E24" s="120"/>
      <c r="F24" s="46"/>
      <c r="G24" s="47" t="e">
        <f t="shared" si="0"/>
        <v>#DIV/0!</v>
      </c>
      <c r="H24" s="48"/>
      <c r="I24" s="15"/>
      <c r="J24" s="37" t="str">
        <f>IF('Run 1'!C27="","",LOG(C24))</f>
        <v/>
      </c>
      <c r="K24" s="38" t="str">
        <f>IF('Run 1'!C27="","",'Run 1'!C27)</f>
        <v/>
      </c>
      <c r="L24" s="39" t="str">
        <f>IF('Run 1'!C27="","",J24-J$44)</f>
        <v/>
      </c>
      <c r="M24" s="40" t="str">
        <f>IF('Run 1'!C27="","",L24*L24)</f>
        <v/>
      </c>
      <c r="N24" s="41"/>
      <c r="O24" s="33" t="str">
        <f>IF('Run 1'!C27="","",K24-$K$44)</f>
        <v/>
      </c>
      <c r="P24" s="42" t="str">
        <f>IF('Run 1'!C27="","",(K24-$K$44)^2)</f>
        <v/>
      </c>
      <c r="Q24" s="42"/>
      <c r="R24" s="42" t="str">
        <f>IF('Run 1'!C27="","",L24*O24)</f>
        <v/>
      </c>
      <c r="S24" s="42"/>
      <c r="T24" s="42"/>
      <c r="U24" s="42"/>
      <c r="V24" s="42"/>
      <c r="W24" s="42"/>
      <c r="X24" s="42"/>
      <c r="Y24" s="42"/>
    </row>
    <row r="25" spans="1:25" x14ac:dyDescent="0.25">
      <c r="A25" s="43"/>
      <c r="B25" s="49" t="str">
        <f>'Run 1'!A28</f>
        <v>B9</v>
      </c>
      <c r="C25" s="128">
        <v>46</v>
      </c>
      <c r="D25" s="119">
        <f>'Run 1'!C28</f>
        <v>0</v>
      </c>
      <c r="E25" s="118"/>
      <c r="F25" s="52"/>
      <c r="G25" s="53" t="e">
        <f t="shared" si="0"/>
        <v>#DIV/0!</v>
      </c>
      <c r="H25" s="54"/>
      <c r="I25" s="15"/>
      <c r="J25" s="37" t="str">
        <f>IF('Run 1'!C28="","",LOG(C25))</f>
        <v/>
      </c>
      <c r="K25" s="38" t="str">
        <f>IF('Run 1'!C28="","",'Run 1'!C28)</f>
        <v/>
      </c>
      <c r="L25" s="39" t="str">
        <f>IF('Run 1'!C28="","",J25-J$44)</f>
        <v/>
      </c>
      <c r="M25" s="40" t="str">
        <f>IF('Run 1'!C28="","",L25*L25)</f>
        <v/>
      </c>
      <c r="N25" s="41"/>
      <c r="O25" s="33" t="str">
        <f>IF('Run 1'!C28="","",K25-$K$44)</f>
        <v/>
      </c>
      <c r="P25" s="42" t="str">
        <f>IF('Run 1'!C28="","",(K25-$K$44)^2)</f>
        <v/>
      </c>
      <c r="Q25" s="42"/>
      <c r="R25" s="42" t="str">
        <f>IF('Run 1'!C28="","",L25*O25)</f>
        <v/>
      </c>
      <c r="S25" s="42"/>
      <c r="T25" s="42"/>
      <c r="U25" s="42"/>
      <c r="V25" s="42"/>
      <c r="W25" s="42"/>
      <c r="X25" s="42"/>
      <c r="Y25" s="42"/>
    </row>
    <row r="26" spans="1:25" ht="12.75" customHeight="1" x14ac:dyDescent="0.25">
      <c r="A26" s="20">
        <v>3</v>
      </c>
      <c r="B26" s="44" t="str">
        <f>'Run 1'!A29</f>
        <v>C1</v>
      </c>
      <c r="C26" s="126">
        <v>680</v>
      </c>
      <c r="D26" s="123">
        <f>'Run 1'!C29</f>
        <v>0</v>
      </c>
      <c r="E26" s="122">
        <f>STDEVA(D26:D28)</f>
        <v>0</v>
      </c>
      <c r="F26" s="34">
        <f>AVERAGE(D26:D28)</f>
        <v>0</v>
      </c>
      <c r="G26" s="35" t="e">
        <f t="shared" si="0"/>
        <v>#DIV/0!</v>
      </c>
      <c r="H26" s="36" t="e">
        <f>AVERAGE(G26:G28)</f>
        <v>#DIV/0!</v>
      </c>
      <c r="I26" s="15"/>
      <c r="J26" s="37" t="str">
        <f>IF('Run 1'!C29="","",LOG(C26))</f>
        <v/>
      </c>
      <c r="K26" s="38" t="str">
        <f>IF('Run 1'!C29="","",'Run 1'!C29)</f>
        <v/>
      </c>
      <c r="L26" s="39" t="str">
        <f>IF('Run 1'!C29="","",J26-J$44)</f>
        <v/>
      </c>
      <c r="M26" s="40" t="str">
        <f>IF('Run 1'!C29="","",L26*L26)</f>
        <v/>
      </c>
      <c r="N26" s="41"/>
      <c r="O26" s="33" t="str">
        <f>IF('Run 1'!C29="","",K26-$K$44)</f>
        <v/>
      </c>
      <c r="P26" s="42" t="str">
        <f>IF('Run 1'!C29="","",(K26-$K$44)^2)</f>
        <v/>
      </c>
      <c r="Q26" s="42"/>
      <c r="R26" s="42" t="str">
        <f>IF('Run 1'!C29="","",L26*O26)</f>
        <v/>
      </c>
      <c r="S26" s="42"/>
      <c r="T26" s="42"/>
      <c r="U26" s="42"/>
      <c r="V26" s="42"/>
      <c r="W26" s="42"/>
      <c r="X26" s="42"/>
      <c r="Y26" s="42"/>
    </row>
    <row r="27" spans="1:25" x14ac:dyDescent="0.25">
      <c r="A27" s="43"/>
      <c r="B27" s="44" t="str">
        <f>'Run 1'!A30</f>
        <v>C2</v>
      </c>
      <c r="C27" s="124">
        <v>680</v>
      </c>
      <c r="D27" s="121">
        <f>'Run 1'!C30</f>
        <v>0</v>
      </c>
      <c r="E27" s="120"/>
      <c r="F27" s="46"/>
      <c r="G27" s="47" t="e">
        <f t="shared" si="0"/>
        <v>#DIV/0!</v>
      </c>
      <c r="H27" s="48"/>
      <c r="I27" s="15"/>
      <c r="J27" s="37" t="str">
        <f>IF('Run 1'!C30="","",LOG(C27))</f>
        <v/>
      </c>
      <c r="K27" s="38" t="str">
        <f>IF('Run 1'!C30="","",'Run 1'!C30)</f>
        <v/>
      </c>
      <c r="L27" s="39" t="str">
        <f>IF('Run 1'!C30="","",J27-J$44)</f>
        <v/>
      </c>
      <c r="M27" s="40" t="str">
        <f>IF('Run 1'!C30="","",L27*L27)</f>
        <v/>
      </c>
      <c r="N27" s="41"/>
      <c r="O27" s="33" t="str">
        <f>IF('Run 1'!C30="","",K27-$K$44)</f>
        <v/>
      </c>
      <c r="P27" s="42" t="str">
        <f>IF('Run 1'!C30="","",(K27-$K$44)^2)</f>
        <v/>
      </c>
      <c r="Q27" s="42"/>
      <c r="R27" s="42" t="str">
        <f>IF('Run 1'!C30="","",L27*O27)</f>
        <v/>
      </c>
      <c r="S27" s="42"/>
      <c r="T27" s="42"/>
      <c r="U27" s="42"/>
      <c r="V27" s="42"/>
      <c r="W27" s="42"/>
      <c r="X27" s="42"/>
      <c r="Y27" s="42"/>
    </row>
    <row r="28" spans="1:25" x14ac:dyDescent="0.25">
      <c r="A28" s="43"/>
      <c r="B28" s="49" t="str">
        <f>'Run 1'!A31</f>
        <v>C3</v>
      </c>
      <c r="C28" s="128">
        <v>680</v>
      </c>
      <c r="D28" s="119">
        <f>'Run 1'!C31</f>
        <v>0</v>
      </c>
      <c r="E28" s="118"/>
      <c r="F28" s="52"/>
      <c r="G28" s="53" t="e">
        <f t="shared" si="0"/>
        <v>#DIV/0!</v>
      </c>
      <c r="H28" s="54"/>
      <c r="I28" s="15"/>
      <c r="J28" s="37" t="str">
        <f>IF('Run 1'!C31="","",LOG(C28))</f>
        <v/>
      </c>
      <c r="K28" s="38" t="str">
        <f>IF('Run 1'!C31="","",'Run 1'!C31)</f>
        <v/>
      </c>
      <c r="L28" s="39" t="str">
        <f>IF('Run 1'!C31="","",J28-J$44)</f>
        <v/>
      </c>
      <c r="M28" s="40" t="str">
        <f>IF('Run 1'!C31="","",L28*L28)</f>
        <v/>
      </c>
      <c r="N28" s="41"/>
      <c r="O28" s="33" t="str">
        <f>IF('Run 1'!C31="","",K28-$K$44)</f>
        <v/>
      </c>
      <c r="P28" s="42" t="str">
        <f>IF('Run 1'!C31="","",(K28-$K$44)^2)</f>
        <v/>
      </c>
      <c r="Q28" s="42"/>
      <c r="R28" s="42" t="str">
        <f>IF('Run 1'!C31="","",L28*O28)</f>
        <v/>
      </c>
      <c r="S28" s="42"/>
      <c r="T28" s="42"/>
      <c r="U28" s="42"/>
      <c r="V28" s="42"/>
      <c r="W28" s="42"/>
      <c r="X28" s="42"/>
      <c r="Y28" s="42"/>
    </row>
    <row r="29" spans="1:25" x14ac:dyDescent="0.25">
      <c r="A29" s="43"/>
      <c r="B29" s="44" t="str">
        <f>'Run 1'!A32</f>
        <v>C4</v>
      </c>
      <c r="C29" s="126">
        <v>177</v>
      </c>
      <c r="D29" s="123">
        <f>'Run 1'!C32</f>
        <v>0</v>
      </c>
      <c r="E29" s="122">
        <f>STDEVA(D29:D31)</f>
        <v>0</v>
      </c>
      <c r="F29" s="34">
        <f>AVERAGE(D29:D31)</f>
        <v>0</v>
      </c>
      <c r="G29" s="35" t="e">
        <f t="shared" si="0"/>
        <v>#DIV/0!</v>
      </c>
      <c r="H29" s="36" t="e">
        <f>AVERAGE(G29:G31)</f>
        <v>#DIV/0!</v>
      </c>
      <c r="I29" s="15"/>
      <c r="J29" s="37" t="str">
        <f>IF('Run 1'!C32="","",LOG(C29))</f>
        <v/>
      </c>
      <c r="K29" s="38" t="str">
        <f>IF('Run 1'!C32="","",'Run 1'!C32)</f>
        <v/>
      </c>
      <c r="L29" s="39" t="str">
        <f>IF('Run 1'!C32="","",J29-J$44)</f>
        <v/>
      </c>
      <c r="M29" s="40" t="str">
        <f>IF('Run 1'!C32="","",L29*L29)</f>
        <v/>
      </c>
      <c r="N29" s="41"/>
      <c r="O29" s="33" t="str">
        <f>IF('Run 1'!C32="","",K29-$K$44)</f>
        <v/>
      </c>
      <c r="P29" s="42" t="str">
        <f>IF('Run 1'!C32="","",(K29-$K$44)^2)</f>
        <v/>
      </c>
      <c r="Q29" s="42"/>
      <c r="R29" s="42" t="str">
        <f>IF('Run 1'!C32="","",L29*O29)</f>
        <v/>
      </c>
      <c r="S29" s="42"/>
      <c r="T29" s="42"/>
      <c r="U29" s="42"/>
      <c r="V29" s="42"/>
      <c r="W29" s="42"/>
      <c r="X29" s="42"/>
      <c r="Y29" s="42"/>
    </row>
    <row r="30" spans="1:25" x14ac:dyDescent="0.25">
      <c r="A30" s="43"/>
      <c r="B30" s="44" t="str">
        <f>'Run 1'!A33</f>
        <v>C5</v>
      </c>
      <c r="C30" s="124">
        <v>177</v>
      </c>
      <c r="D30" s="121">
        <f>'Run 1'!C33</f>
        <v>0</v>
      </c>
      <c r="E30" s="120"/>
      <c r="F30" s="46"/>
      <c r="G30" s="47" t="e">
        <f t="shared" si="0"/>
        <v>#DIV/0!</v>
      </c>
      <c r="H30" s="48"/>
      <c r="I30" s="15"/>
      <c r="J30" s="37" t="str">
        <f>IF('Run 1'!C33="","",LOG(C30))</f>
        <v/>
      </c>
      <c r="K30" s="38" t="str">
        <f>IF('Run 1'!C33="","",'Run 1'!C33)</f>
        <v/>
      </c>
      <c r="L30" s="39" t="str">
        <f>IF('Run 1'!C33="","",J30-J$44)</f>
        <v/>
      </c>
      <c r="M30" s="40" t="str">
        <f>IF('Run 1'!C33="","",L30*L30)</f>
        <v/>
      </c>
      <c r="N30" s="41"/>
      <c r="O30" s="33" t="str">
        <f>IF('Run 1'!C33="","",K30-$K$44)</f>
        <v/>
      </c>
      <c r="P30" s="42" t="str">
        <f>IF('Run 1'!C33="","",(K30-$K$44)^2)</f>
        <v/>
      </c>
      <c r="Q30" s="42"/>
      <c r="R30" s="42" t="str">
        <f>IF('Run 1'!C33="","",L30*O30)</f>
        <v/>
      </c>
      <c r="S30" s="42"/>
      <c r="T30" s="42"/>
      <c r="U30" s="42"/>
      <c r="V30" s="42"/>
      <c r="W30" s="42"/>
      <c r="X30" s="42"/>
      <c r="Y30" s="42"/>
    </row>
    <row r="31" spans="1:25" x14ac:dyDescent="0.25">
      <c r="A31" s="43"/>
      <c r="B31" s="49" t="str">
        <f>'Run 1'!A34</f>
        <v>C6</v>
      </c>
      <c r="C31" s="128">
        <v>177</v>
      </c>
      <c r="D31" s="119">
        <f>'Run 1'!C34</f>
        <v>0</v>
      </c>
      <c r="E31" s="118"/>
      <c r="F31" s="52"/>
      <c r="G31" s="53" t="e">
        <f t="shared" si="0"/>
        <v>#DIV/0!</v>
      </c>
      <c r="H31" s="54"/>
      <c r="I31" s="15"/>
      <c r="J31" s="37" t="str">
        <f>IF('Run 1'!C34="","",LOG(C31))</f>
        <v/>
      </c>
      <c r="K31" s="38" t="str">
        <f>IF('Run 1'!C34="","",'Run 1'!C34)</f>
        <v/>
      </c>
      <c r="L31" s="39" t="str">
        <f>IF('Run 1'!C34="","",J31-J$44)</f>
        <v/>
      </c>
      <c r="M31" s="40" t="str">
        <f>IF('Run 1'!C34="","",L31*L31)</f>
        <v/>
      </c>
      <c r="N31" s="41"/>
      <c r="O31" s="33" t="str">
        <f>IF('Run 1'!C34="","",K31-$K$44)</f>
        <v/>
      </c>
      <c r="P31" s="42" t="str">
        <f>IF('Run 1'!C34="","",(K31-$K$44)^2)</f>
        <v/>
      </c>
      <c r="Q31" s="42"/>
      <c r="R31" s="42" t="str">
        <f>IF('Run 1'!C34="","",L31*O31)</f>
        <v/>
      </c>
      <c r="S31" s="42"/>
      <c r="T31" s="42"/>
      <c r="U31" s="42"/>
      <c r="V31" s="42"/>
      <c r="W31" s="42"/>
      <c r="X31" s="42"/>
      <c r="Y31" s="42"/>
    </row>
    <row r="32" spans="1:25" x14ac:dyDescent="0.25">
      <c r="A32" s="43"/>
      <c r="B32" s="44" t="str">
        <f>'Run 1'!A35</f>
        <v>C7</v>
      </c>
      <c r="C32" s="126">
        <v>46</v>
      </c>
      <c r="D32" s="123">
        <f>'Run 1'!C35</f>
        <v>0</v>
      </c>
      <c r="E32" s="122">
        <f>STDEVA(D32:D34)</f>
        <v>0</v>
      </c>
      <c r="F32" s="34">
        <f>AVERAGE(D32:D34)</f>
        <v>0</v>
      </c>
      <c r="G32" s="35" t="e">
        <f t="shared" si="0"/>
        <v>#DIV/0!</v>
      </c>
      <c r="H32" s="36" t="e">
        <f>AVERAGE(G32:G34)</f>
        <v>#DIV/0!</v>
      </c>
      <c r="I32" s="15"/>
      <c r="J32" s="37" t="str">
        <f>IF('Run 1'!C35="","",LOG(C32))</f>
        <v/>
      </c>
      <c r="K32" s="38" t="str">
        <f>IF('Run 1'!C35="","",'Run 1'!C35)</f>
        <v/>
      </c>
      <c r="L32" s="39" t="str">
        <f>IF('Run 1'!C35="","",J32-J$44)</f>
        <v/>
      </c>
      <c r="M32" s="40" t="str">
        <f>IF('Run 1'!C35="","",L32*L32)</f>
        <v/>
      </c>
      <c r="N32" s="41"/>
      <c r="O32" s="33" t="str">
        <f>IF('Run 1'!C35="","",K32-$K$44)</f>
        <v/>
      </c>
      <c r="P32" s="42" t="str">
        <f>IF('Run 1'!C35="","",(K32-$K$44)^2)</f>
        <v/>
      </c>
      <c r="Q32" s="42"/>
      <c r="R32" s="42" t="str">
        <f>IF('Run 1'!C35="","",L32*O32)</f>
        <v/>
      </c>
      <c r="S32" s="42"/>
      <c r="T32" s="42"/>
      <c r="U32" s="42"/>
      <c r="V32" s="42"/>
      <c r="W32" s="42"/>
      <c r="X32" s="42"/>
      <c r="Y32" s="42"/>
    </row>
    <row r="33" spans="1:25" x14ac:dyDescent="0.25">
      <c r="A33" s="43"/>
      <c r="B33" s="44" t="str">
        <f>'Run 1'!A36</f>
        <v>C8</v>
      </c>
      <c r="C33" s="124">
        <v>46</v>
      </c>
      <c r="D33" s="121">
        <f>'Run 1'!C36</f>
        <v>0</v>
      </c>
      <c r="E33" s="120"/>
      <c r="F33" s="46"/>
      <c r="G33" s="47" t="e">
        <f t="shared" si="0"/>
        <v>#DIV/0!</v>
      </c>
      <c r="H33" s="48"/>
      <c r="I33" s="15"/>
      <c r="J33" s="37" t="str">
        <f>IF('Run 1'!C36="","",LOG(C33))</f>
        <v/>
      </c>
      <c r="K33" s="38" t="str">
        <f>IF('Run 1'!C36="","",'Run 1'!C36)</f>
        <v/>
      </c>
      <c r="L33" s="39" t="str">
        <f>IF('Run 1'!C36="","",J33-J$44)</f>
        <v/>
      </c>
      <c r="M33" s="40" t="str">
        <f>IF('Run 1'!C36="","",L33*L33)</f>
        <v/>
      </c>
      <c r="N33" s="41"/>
      <c r="O33" s="33" t="str">
        <f>IF('Run 1'!C36="","",K33-$K$44)</f>
        <v/>
      </c>
      <c r="P33" s="42" t="str">
        <f>IF('Run 1'!C36="","",(K33-$K$44)^2)</f>
        <v/>
      </c>
      <c r="Q33" s="42"/>
      <c r="R33" s="42" t="str">
        <f>IF('Run 1'!C36="","",L33*O33)</f>
        <v/>
      </c>
      <c r="S33" s="42"/>
      <c r="T33" s="42"/>
      <c r="U33" s="42"/>
      <c r="V33" s="42"/>
      <c r="W33" s="42"/>
      <c r="X33" s="42"/>
      <c r="Y33" s="42"/>
    </row>
    <row r="34" spans="1:25" x14ac:dyDescent="0.25">
      <c r="A34" s="43"/>
      <c r="B34" s="49" t="str">
        <f>'Run 1'!A37</f>
        <v>C9</v>
      </c>
      <c r="C34" s="124">
        <v>46</v>
      </c>
      <c r="D34" s="119">
        <f>'Run 1'!C37</f>
        <v>0</v>
      </c>
      <c r="E34" s="120"/>
      <c r="F34" s="46"/>
      <c r="G34" s="47" t="e">
        <f t="shared" si="0"/>
        <v>#DIV/0!</v>
      </c>
      <c r="H34" s="48"/>
      <c r="I34" s="15"/>
      <c r="J34" s="37" t="str">
        <f>IF('Run 1'!C37="","",LOG(C34))</f>
        <v/>
      </c>
      <c r="K34" s="38" t="str">
        <f>IF('Run 1'!C37="","",'Run 1'!C37)</f>
        <v/>
      </c>
      <c r="L34" s="39" t="str">
        <f>IF('Run 1'!C37="","",J34-J$44)</f>
        <v/>
      </c>
      <c r="M34" s="40" t="str">
        <f>IF('Run 1'!C37="","",L34*L34)</f>
        <v/>
      </c>
      <c r="N34" s="41"/>
      <c r="O34" s="33" t="str">
        <f>IF('Run 1'!C37="","",K34-$K$44)</f>
        <v/>
      </c>
      <c r="P34" s="42" t="str">
        <f>IF('Run 1'!C37="","",(K34-$K$44)^2)</f>
        <v/>
      </c>
      <c r="Q34" s="42"/>
      <c r="R34" s="42" t="str">
        <f>IF('Run 1'!C37="","",L34*O34)</f>
        <v/>
      </c>
      <c r="S34" s="42"/>
      <c r="T34" s="42"/>
      <c r="U34" s="42"/>
      <c r="V34" s="42"/>
      <c r="W34" s="42"/>
      <c r="X34" s="42"/>
      <c r="Y34" s="42"/>
    </row>
    <row r="35" spans="1:25" x14ac:dyDescent="0.25">
      <c r="A35" s="20">
        <v>4</v>
      </c>
      <c r="B35" s="44" t="str">
        <f>'Run 1'!A38</f>
        <v>D1</v>
      </c>
      <c r="C35" s="126">
        <v>680</v>
      </c>
      <c r="D35" s="123">
        <f>'Run 1'!C38</f>
        <v>0</v>
      </c>
      <c r="E35" s="122">
        <f>STDEVA(D35:D37)</f>
        <v>0</v>
      </c>
      <c r="F35" s="34">
        <f>AVERAGE(D35:D37)</f>
        <v>0</v>
      </c>
      <c r="G35" s="35" t="e">
        <f t="shared" si="0"/>
        <v>#DIV/0!</v>
      </c>
      <c r="H35" s="36" t="e">
        <f>AVERAGE(G35:G37)</f>
        <v>#DIV/0!</v>
      </c>
      <c r="I35" s="15"/>
      <c r="J35" s="37" t="str">
        <f>IF('Run 1'!C38="","",LOG(C35))</f>
        <v/>
      </c>
      <c r="K35" s="38" t="str">
        <f>IF('Run 1'!C38="","",'Run 1'!C38)</f>
        <v/>
      </c>
      <c r="L35" s="39" t="str">
        <f>IF('Run 1'!C38="","",J35-J$44)</f>
        <v/>
      </c>
      <c r="M35" s="40" t="str">
        <f>IF('Run 1'!C38="","",L35*L35)</f>
        <v/>
      </c>
      <c r="N35" s="41"/>
      <c r="O35" s="33" t="str">
        <f>IF('Run 1'!C38="","",K35-$K$44)</f>
        <v/>
      </c>
      <c r="P35" s="42" t="str">
        <f>IF('Run 1'!C38="","",(K35-$K$44)^2)</f>
        <v/>
      </c>
      <c r="Q35" s="42"/>
      <c r="R35" s="42" t="str">
        <f>IF('Run 1'!C38="","",L35*O35)</f>
        <v/>
      </c>
      <c r="S35" s="42"/>
      <c r="T35" s="42"/>
      <c r="U35" s="42"/>
      <c r="V35" s="42"/>
      <c r="W35" s="42"/>
      <c r="X35" s="42"/>
      <c r="Y35" s="42"/>
    </row>
    <row r="36" spans="1:25" x14ac:dyDescent="0.25">
      <c r="A36" s="43"/>
      <c r="B36" s="44" t="str">
        <f>'Run 1'!A39</f>
        <v>D2</v>
      </c>
      <c r="C36" s="124">
        <v>680</v>
      </c>
      <c r="D36" s="121">
        <f>'Run 1'!C39</f>
        <v>0</v>
      </c>
      <c r="E36" s="120"/>
      <c r="F36" s="46"/>
      <c r="G36" s="47" t="e">
        <f t="shared" si="0"/>
        <v>#DIV/0!</v>
      </c>
      <c r="H36" s="48"/>
      <c r="I36" s="15"/>
      <c r="J36" s="37" t="str">
        <f>IF('Run 1'!C39="","",LOG(C36))</f>
        <v/>
      </c>
      <c r="K36" s="38" t="str">
        <f>IF('Run 1'!C39="","",'Run 1'!C39)</f>
        <v/>
      </c>
      <c r="L36" s="39" t="str">
        <f>IF('Run 1'!C39="","",J36-J$44)</f>
        <v/>
      </c>
      <c r="M36" s="40" t="str">
        <f>IF('Run 1'!C39="","",L36*L36)</f>
        <v/>
      </c>
      <c r="N36" s="41"/>
      <c r="O36" s="33" t="str">
        <f>IF('Run 1'!C39="","",K36-$K$44)</f>
        <v/>
      </c>
      <c r="P36" s="42" t="str">
        <f>IF('Run 1'!C39="","",(K36-$K$44)^2)</f>
        <v/>
      </c>
      <c r="Q36" s="42"/>
      <c r="R36" s="42" t="str">
        <f>IF('Run 1'!C39="","",L36*O36)</f>
        <v/>
      </c>
      <c r="S36" s="42"/>
      <c r="T36" s="42"/>
      <c r="U36" s="42"/>
      <c r="V36" s="42"/>
      <c r="W36" s="42"/>
      <c r="X36" s="42"/>
      <c r="Y36" s="42"/>
    </row>
    <row r="37" spans="1:25" x14ac:dyDescent="0.25">
      <c r="A37" s="43"/>
      <c r="B37" s="49" t="str">
        <f>'Run 1'!A40</f>
        <v>D3</v>
      </c>
      <c r="C37" s="128">
        <v>680</v>
      </c>
      <c r="D37" s="119">
        <f>'Run 1'!C40</f>
        <v>0</v>
      </c>
      <c r="E37" s="118"/>
      <c r="F37" s="52"/>
      <c r="G37" s="53" t="e">
        <f t="shared" si="0"/>
        <v>#DIV/0!</v>
      </c>
      <c r="H37" s="54"/>
      <c r="I37" s="15"/>
      <c r="J37" s="37" t="str">
        <f>IF('Run 1'!C40="","",LOG(C37))</f>
        <v/>
      </c>
      <c r="K37" s="38" t="str">
        <f>IF('Run 1'!C40="","",'Run 1'!C40)</f>
        <v/>
      </c>
      <c r="L37" s="39" t="str">
        <f>IF('Run 1'!C40="","",J37-J$44)</f>
        <v/>
      </c>
      <c r="M37" s="40" t="str">
        <f>IF('Run 1'!C40="","",L37*L37)</f>
        <v/>
      </c>
      <c r="N37" s="41"/>
      <c r="O37" s="33" t="str">
        <f>IF('Run 1'!C40="","",K37-$K$44)</f>
        <v/>
      </c>
      <c r="P37" s="42" t="str">
        <f>IF('Run 1'!C40="","",(K37-$K$44)^2)</f>
        <v/>
      </c>
      <c r="Q37" s="42"/>
      <c r="R37" s="42" t="str">
        <f>IF('Run 1'!C40="","",L37*O37)</f>
        <v/>
      </c>
      <c r="S37" s="42"/>
      <c r="T37" s="42"/>
      <c r="U37" s="42"/>
      <c r="V37" s="42"/>
      <c r="W37" s="42"/>
      <c r="X37" s="42"/>
      <c r="Y37" s="42"/>
    </row>
    <row r="38" spans="1:25" x14ac:dyDescent="0.25">
      <c r="A38" s="43"/>
      <c r="B38" s="44" t="str">
        <f>'Run 1'!A41</f>
        <v>D4</v>
      </c>
      <c r="C38" s="126">
        <v>177</v>
      </c>
      <c r="D38" s="123">
        <f>'Run 1'!C41</f>
        <v>0</v>
      </c>
      <c r="E38" s="122">
        <f>STDEVA(D38:D40)</f>
        <v>0</v>
      </c>
      <c r="F38" s="34">
        <f>AVERAGE(D38:D40)</f>
        <v>0</v>
      </c>
      <c r="G38" s="35" t="e">
        <f t="shared" si="0"/>
        <v>#DIV/0!</v>
      </c>
      <c r="H38" s="36" t="e">
        <f>AVERAGE(G38:G40)</f>
        <v>#DIV/0!</v>
      </c>
      <c r="I38" s="15"/>
      <c r="J38" s="37" t="str">
        <f>IF('Run 1'!C41="","",LOG(C38))</f>
        <v/>
      </c>
      <c r="K38" s="38" t="str">
        <f>IF('Run 1'!C41="","",'Run 1'!C41)</f>
        <v/>
      </c>
      <c r="L38" s="39" t="str">
        <f>IF('Run 1'!C41="","",J38-J$44)</f>
        <v/>
      </c>
      <c r="M38" s="40" t="str">
        <f>IF('Run 1'!C41="","",L38*L38)</f>
        <v/>
      </c>
      <c r="N38" s="41"/>
      <c r="O38" s="33" t="str">
        <f>IF('Run 1'!C41="","",K38-$K$44)</f>
        <v/>
      </c>
      <c r="P38" s="42" t="str">
        <f>IF('Run 1'!C41="","",(K38-$K$44)^2)</f>
        <v/>
      </c>
      <c r="Q38" s="42"/>
      <c r="R38" s="42" t="str">
        <f>IF('Run 1'!C41="","",L38*O38)</f>
        <v/>
      </c>
      <c r="S38" s="42"/>
      <c r="T38" s="42"/>
      <c r="U38" s="42"/>
      <c r="V38" s="42"/>
      <c r="W38" s="42"/>
      <c r="X38" s="42"/>
      <c r="Y38" s="42"/>
    </row>
    <row r="39" spans="1:25" x14ac:dyDescent="0.25">
      <c r="A39" s="43"/>
      <c r="B39" s="44" t="str">
        <f>'Run 1'!A42</f>
        <v>D5</v>
      </c>
      <c r="C39" s="124">
        <v>177</v>
      </c>
      <c r="D39" s="121">
        <f>'Run 1'!C42</f>
        <v>0</v>
      </c>
      <c r="E39" s="120"/>
      <c r="F39" s="46"/>
      <c r="G39" s="47" t="e">
        <f t="shared" si="0"/>
        <v>#DIV/0!</v>
      </c>
      <c r="H39" s="48"/>
      <c r="I39" s="15"/>
      <c r="J39" s="37" t="str">
        <f>IF('Run 1'!C42="","",LOG(C39))</f>
        <v/>
      </c>
      <c r="K39" s="38" t="str">
        <f>IF('Run 1'!C42="","",'Run 1'!C42)</f>
        <v/>
      </c>
      <c r="L39" s="39" t="str">
        <f>IF('Run 1'!C42="","",J39-J$44)</f>
        <v/>
      </c>
      <c r="M39" s="40" t="str">
        <f>IF('Run 1'!C42="","",L39*L39)</f>
        <v/>
      </c>
      <c r="N39" s="41"/>
      <c r="O39" s="33" t="str">
        <f>IF('Run 1'!C42="","",K39-$K$44)</f>
        <v/>
      </c>
      <c r="P39" s="42" t="str">
        <f>IF('Run 1'!C42="","",(K39-$K$44)^2)</f>
        <v/>
      </c>
      <c r="Q39" s="42"/>
      <c r="R39" s="42" t="str">
        <f>IF('Run 1'!C42="","",L39*O39)</f>
        <v/>
      </c>
      <c r="S39" s="42"/>
      <c r="T39" s="42"/>
      <c r="U39" s="42"/>
      <c r="V39" s="42"/>
      <c r="W39" s="42"/>
      <c r="X39" s="42"/>
      <c r="Y39" s="42"/>
    </row>
    <row r="40" spans="1:25" x14ac:dyDescent="0.25">
      <c r="A40" s="43"/>
      <c r="B40" s="49" t="str">
        <f>'Run 1'!A43</f>
        <v>D6</v>
      </c>
      <c r="C40" s="128">
        <v>177</v>
      </c>
      <c r="D40" s="119">
        <f>'Run 1'!C43</f>
        <v>0</v>
      </c>
      <c r="E40" s="118"/>
      <c r="F40" s="52"/>
      <c r="G40" s="53" t="e">
        <f t="shared" si="0"/>
        <v>#DIV/0!</v>
      </c>
      <c r="H40" s="54"/>
      <c r="I40" s="15"/>
      <c r="J40" s="37" t="str">
        <f>IF('Run 1'!C43="","",LOG(C40))</f>
        <v/>
      </c>
      <c r="K40" s="38" t="str">
        <f>IF('Run 1'!C43="","",'Run 1'!C43)</f>
        <v/>
      </c>
      <c r="L40" s="39" t="str">
        <f>IF('Run 1'!C43="","",J40-J$44)</f>
        <v/>
      </c>
      <c r="M40" s="40" t="str">
        <f>IF('Run 1'!C43="","",L40*L40)</f>
        <v/>
      </c>
      <c r="N40" s="41"/>
      <c r="O40" s="33" t="str">
        <f>IF('Run 1'!C43="","",K40-$K$44)</f>
        <v/>
      </c>
      <c r="P40" s="42" t="str">
        <f>IF('Run 1'!C43="","",(K40-$K$44)^2)</f>
        <v/>
      </c>
      <c r="Q40" s="42"/>
      <c r="R40" s="42" t="str">
        <f>IF('Run 1'!C43="","",L40*O40)</f>
        <v/>
      </c>
      <c r="S40" s="42"/>
      <c r="T40" s="42"/>
      <c r="U40" s="42"/>
      <c r="V40" s="42"/>
      <c r="W40" s="42"/>
      <c r="X40" s="42"/>
      <c r="Y40" s="42"/>
    </row>
    <row r="41" spans="1:25" x14ac:dyDescent="0.25">
      <c r="A41" s="43"/>
      <c r="B41" s="44" t="str">
        <f>'Run 1'!A44</f>
        <v>D7</v>
      </c>
      <c r="C41" s="126">
        <v>46</v>
      </c>
      <c r="D41" s="123">
        <f>'Run 1'!C44</f>
        <v>0</v>
      </c>
      <c r="E41" s="33">
        <f>STDEVA(D41:D43)</f>
        <v>0</v>
      </c>
      <c r="F41" s="34">
        <f>AVERAGE(D41:D43)</f>
        <v>0</v>
      </c>
      <c r="G41" s="35" t="e">
        <f t="shared" si="0"/>
        <v>#DIV/0!</v>
      </c>
      <c r="H41" s="36" t="e">
        <f>AVERAGE(G41:G43)</f>
        <v>#DIV/0!</v>
      </c>
      <c r="I41" s="15"/>
      <c r="J41" s="37" t="str">
        <f>IF('Run 1'!C44="","",LOG(C41))</f>
        <v/>
      </c>
      <c r="K41" s="38" t="str">
        <f>IF('Run 1'!C44="","",'Run 1'!C44)</f>
        <v/>
      </c>
      <c r="L41" s="39" t="str">
        <f>IF('Run 1'!C44="","",J41-J$44)</f>
        <v/>
      </c>
      <c r="M41" s="40" t="str">
        <f>IF('Run 1'!C44="","",L41*L41)</f>
        <v/>
      </c>
      <c r="N41" s="41"/>
      <c r="O41" s="33" t="str">
        <f>IF('Run 1'!C44="","",K41-$K$44)</f>
        <v/>
      </c>
      <c r="P41" s="42" t="str">
        <f>IF('Run 1'!C44="","",(K41-$K$44)^2)</f>
        <v/>
      </c>
      <c r="Q41" s="42"/>
      <c r="R41" s="42" t="str">
        <f>IF('Run 1'!C44="","",L41*O41)</f>
        <v/>
      </c>
      <c r="S41" s="42"/>
      <c r="T41" s="42"/>
      <c r="U41" s="42"/>
      <c r="V41" s="42"/>
      <c r="W41" s="42"/>
      <c r="X41" s="42"/>
      <c r="Y41" s="42"/>
    </row>
    <row r="42" spans="1:25" x14ac:dyDescent="0.25">
      <c r="A42" s="43"/>
      <c r="B42" s="44" t="str">
        <f>'Run 1'!A45</f>
        <v>D8</v>
      </c>
      <c r="C42" s="124">
        <v>46</v>
      </c>
      <c r="D42" s="121">
        <f>'Run 1'!C45</f>
        <v>0</v>
      </c>
      <c r="E42" s="38"/>
      <c r="F42" s="46"/>
      <c r="G42" s="47" t="e">
        <f t="shared" si="0"/>
        <v>#DIV/0!</v>
      </c>
      <c r="H42" s="48"/>
      <c r="I42" s="15"/>
      <c r="J42" s="37" t="str">
        <f>IF('Run 1'!C45="","",LOG(C42))</f>
        <v/>
      </c>
      <c r="K42" s="38" t="str">
        <f>IF('Run 1'!C45="","",'Run 1'!C45)</f>
        <v/>
      </c>
      <c r="L42" s="39" t="str">
        <f>IF('Run 1'!C45="","",J42-J$44)</f>
        <v/>
      </c>
      <c r="M42" s="40" t="str">
        <f>IF('Run 1'!C45="","",L42*L42)</f>
        <v/>
      </c>
      <c r="N42" s="41"/>
      <c r="O42" s="33" t="str">
        <f>IF('Run 1'!C45="","",K42-$K$44)</f>
        <v/>
      </c>
      <c r="P42" s="42" t="str">
        <f>IF('Run 1'!C45="","",(K42-$K$44)^2)</f>
        <v/>
      </c>
      <c r="Q42" s="42"/>
      <c r="R42" s="42" t="str">
        <f>IF('Run 1'!C45="","",L42*O42)</f>
        <v/>
      </c>
      <c r="S42" s="42"/>
      <c r="T42" s="42"/>
      <c r="U42" s="42"/>
      <c r="V42" s="42"/>
      <c r="W42" s="42"/>
      <c r="X42" s="42"/>
      <c r="Y42" s="42"/>
    </row>
    <row r="43" spans="1:25" x14ac:dyDescent="0.25">
      <c r="A43" s="235"/>
      <c r="B43" s="49" t="str">
        <f>'Run 1'!A46</f>
        <v>D9</v>
      </c>
      <c r="C43" s="128">
        <v>46</v>
      </c>
      <c r="D43" s="119">
        <f>'Run 1'!C46</f>
        <v>0</v>
      </c>
      <c r="E43" s="51"/>
      <c r="F43" s="52"/>
      <c r="G43" s="53" t="e">
        <f t="shared" si="0"/>
        <v>#DIV/0!</v>
      </c>
      <c r="H43" s="54"/>
      <c r="I43" s="15"/>
      <c r="J43" s="37" t="str">
        <f>IF('Run 1'!C46="","",LOG(C43))</f>
        <v/>
      </c>
      <c r="K43" s="38" t="str">
        <f>IF('Run 1'!C46="","",'Run 1'!C46)</f>
        <v/>
      </c>
      <c r="L43" s="39" t="str">
        <f>IF('Run 1'!C46="","",J43-J$44)</f>
        <v/>
      </c>
      <c r="M43" s="40" t="str">
        <f>IF('Run 1'!C46="","",L43*L43)</f>
        <v/>
      </c>
      <c r="N43" s="41"/>
      <c r="O43" s="33" t="str">
        <f>IF('Run 1'!C46="","",K43-$K$44)</f>
        <v/>
      </c>
      <c r="P43" s="42" t="str">
        <f>IF('Run 1'!C46="","",(K43-$K$44)^2)</f>
        <v/>
      </c>
      <c r="Q43" s="42"/>
      <c r="R43" s="42" t="str">
        <f>IF('Run 1'!C46="","",L43*O43)</f>
        <v/>
      </c>
      <c r="S43" s="42"/>
      <c r="T43" s="42"/>
      <c r="U43" s="42"/>
      <c r="V43" s="42"/>
      <c r="W43" s="42"/>
      <c r="X43" s="42"/>
      <c r="Y43" s="42"/>
    </row>
    <row r="44" spans="1:25" x14ac:dyDescent="0.25">
      <c r="A44" s="91"/>
      <c r="B44" s="91"/>
      <c r="C44" s="91"/>
      <c r="D44" s="91"/>
      <c r="E44" s="91"/>
      <c r="F44" s="91"/>
      <c r="G44" s="91"/>
      <c r="H44" s="91"/>
      <c r="I44" s="15"/>
      <c r="J44" s="102" t="e">
        <f>AVERAGE(J8:J43)</f>
        <v>#DIV/0!</v>
      </c>
      <c r="K44" s="102" t="e">
        <f>AVERAGE(K8:K43)</f>
        <v>#DIV/0!</v>
      </c>
      <c r="L44" s="103"/>
      <c r="M44" s="103"/>
      <c r="N44" s="104">
        <f>SUM(M8:M43)</f>
        <v>0</v>
      </c>
      <c r="O44" s="105"/>
      <c r="P44" s="106"/>
      <c r="Q44" s="107">
        <f>SUM(P8:P43)</f>
        <v>0</v>
      </c>
      <c r="R44" s="108"/>
      <c r="S44" s="107">
        <f>SUM(R8:R43)</f>
        <v>0</v>
      </c>
      <c r="T44" s="107">
        <f>S44^2</f>
        <v>0</v>
      </c>
      <c r="U44" s="107" t="e">
        <f>T44/Q44</f>
        <v>#DIV/0!</v>
      </c>
      <c r="V44" s="109" t="e">
        <f>N44-U44</f>
        <v>#DIV/0!</v>
      </c>
      <c r="W44" s="107" t="e">
        <f>V44/(AB103-2)</f>
        <v>#DIV/0!</v>
      </c>
      <c r="X44" s="107" t="e">
        <f>((AB103+1)/(AB103))+(((AB97-AB105)^2)/Q44)</f>
        <v>#DIV/0!</v>
      </c>
      <c r="Y44" s="110" t="e">
        <f>SQRT(W44*X44)</f>
        <v>#DIV/0!</v>
      </c>
    </row>
    <row r="45" spans="1:25" ht="39.6" x14ac:dyDescent="0.25">
      <c r="A45" s="91"/>
      <c r="B45" s="91"/>
      <c r="C45" s="91"/>
      <c r="D45" s="91"/>
      <c r="E45" s="91"/>
      <c r="F45" s="91"/>
      <c r="G45" s="91"/>
      <c r="H45" s="91"/>
      <c r="I45" s="15"/>
      <c r="J45" s="111" t="s">
        <v>191</v>
      </c>
      <c r="K45" s="112" t="s">
        <v>157</v>
      </c>
      <c r="L45" s="113" t="s">
        <v>192</v>
      </c>
      <c r="M45" s="113" t="s">
        <v>193</v>
      </c>
      <c r="N45" s="111" t="s">
        <v>194</v>
      </c>
      <c r="O45" s="114" t="s">
        <v>195</v>
      </c>
      <c r="P45" s="113" t="s">
        <v>196</v>
      </c>
      <c r="Q45" s="111" t="s">
        <v>197</v>
      </c>
      <c r="R45" s="111" t="s">
        <v>198</v>
      </c>
      <c r="S45" s="111" t="s">
        <v>199</v>
      </c>
      <c r="T45" s="111" t="s">
        <v>200</v>
      </c>
      <c r="U45" s="111" t="s">
        <v>201</v>
      </c>
      <c r="V45" s="111" t="s">
        <v>202</v>
      </c>
      <c r="W45" s="115" t="s">
        <v>203</v>
      </c>
      <c r="X45" s="116" t="s">
        <v>204</v>
      </c>
      <c r="Y45" s="117" t="s">
        <v>205</v>
      </c>
    </row>
    <row r="46" spans="1:25" x14ac:dyDescent="0.25">
      <c r="A46" s="91"/>
      <c r="B46" s="91"/>
      <c r="C46" s="91"/>
      <c r="D46" s="91"/>
      <c r="E46" s="91"/>
      <c r="F46" s="91"/>
      <c r="G46" s="91"/>
      <c r="H46" s="91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206</v>
      </c>
      <c r="X46" s="3"/>
      <c r="Y46" s="3"/>
    </row>
    <row r="47" spans="1:25" x14ac:dyDescent="0.25">
      <c r="A47" s="91"/>
      <c r="B47" s="91"/>
      <c r="C47" s="91"/>
      <c r="D47" s="91"/>
      <c r="E47" s="91"/>
      <c r="F47" s="91"/>
      <c r="G47" s="91"/>
      <c r="H47" s="91"/>
      <c r="I47" s="15"/>
    </row>
    <row r="48" spans="1:25" x14ac:dyDescent="0.25">
      <c r="A48" s="91"/>
      <c r="B48" s="91"/>
      <c r="C48" s="91"/>
      <c r="D48" s="91"/>
      <c r="E48" s="91"/>
      <c r="F48" s="91"/>
      <c r="G48" s="91"/>
      <c r="H48" s="91"/>
      <c r="I48" s="15"/>
    </row>
    <row r="49" spans="1:33" x14ac:dyDescent="0.25">
      <c r="A49" s="91"/>
      <c r="B49" s="91"/>
      <c r="C49" s="91"/>
      <c r="D49" s="91"/>
      <c r="E49" s="91"/>
      <c r="F49" s="91"/>
      <c r="G49" s="91"/>
      <c r="H49" s="91"/>
      <c r="I49" s="15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33" x14ac:dyDescent="0.25">
      <c r="A50" s="91"/>
      <c r="B50" s="91"/>
      <c r="C50" s="91"/>
      <c r="D50" s="91"/>
      <c r="E50" s="91"/>
      <c r="F50" s="91"/>
      <c r="G50" s="91"/>
      <c r="H50" s="91"/>
      <c r="I50" s="15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33" x14ac:dyDescent="0.25">
      <c r="A51" s="91"/>
      <c r="B51" s="91"/>
      <c r="C51" s="91"/>
      <c r="D51" s="91"/>
      <c r="E51" s="91"/>
      <c r="F51" s="91"/>
      <c r="G51" s="91"/>
      <c r="H51" s="91"/>
      <c r="I51" s="15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33" x14ac:dyDescent="0.25">
      <c r="A52" s="91"/>
      <c r="B52" s="91"/>
      <c r="C52" s="91"/>
      <c r="D52" s="91"/>
      <c r="E52" s="91"/>
      <c r="F52" s="91"/>
      <c r="G52" s="91"/>
      <c r="H52" s="91"/>
      <c r="I52" s="1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33" x14ac:dyDescent="0.25">
      <c r="A53" s="91"/>
      <c r="B53" s="91"/>
      <c r="C53" s="91"/>
      <c r="D53" s="91"/>
      <c r="E53" s="91"/>
      <c r="F53" s="91"/>
      <c r="G53" s="91"/>
      <c r="H53" s="91"/>
      <c r="I53" s="15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33" x14ac:dyDescent="0.25">
      <c r="A54" s="91"/>
      <c r="B54" s="91"/>
      <c r="C54" s="91"/>
      <c r="D54" s="91"/>
      <c r="E54" s="91"/>
      <c r="F54" s="91"/>
      <c r="G54" s="91"/>
      <c r="H54" s="91"/>
      <c r="I54" s="15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33" x14ac:dyDescent="0.25">
      <c r="A55" s="91"/>
      <c r="B55" s="91"/>
      <c r="C55" s="91"/>
      <c r="D55" s="91"/>
      <c r="E55" s="91"/>
      <c r="F55" s="91"/>
      <c r="G55" s="91"/>
      <c r="H55" s="91"/>
      <c r="I55" s="15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33" x14ac:dyDescent="0.25">
      <c r="A56" s="91"/>
      <c r="B56" s="91"/>
      <c r="C56" s="91"/>
      <c r="D56" s="91"/>
      <c r="E56" s="91"/>
      <c r="F56" s="91"/>
      <c r="G56" s="91"/>
      <c r="H56" s="91"/>
      <c r="I56" s="15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33" x14ac:dyDescent="0.25">
      <c r="A57" s="91"/>
      <c r="B57" s="91"/>
      <c r="C57" s="91"/>
      <c r="D57" s="91"/>
      <c r="E57" s="91"/>
      <c r="F57" s="91"/>
      <c r="G57" s="91"/>
      <c r="H57" s="91"/>
      <c r="I57" s="15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33" x14ac:dyDescent="0.25">
      <c r="A58" s="91"/>
      <c r="B58" s="91"/>
      <c r="C58" s="91"/>
      <c r="D58" s="91"/>
      <c r="E58" s="91"/>
      <c r="F58" s="91"/>
      <c r="G58" s="91"/>
      <c r="H58" s="91"/>
      <c r="I58" s="15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33" x14ac:dyDescent="0.25">
      <c r="A59" s="91"/>
      <c r="B59" s="91"/>
      <c r="C59" s="91"/>
      <c r="D59" s="91"/>
      <c r="E59" s="91"/>
      <c r="F59" s="91"/>
      <c r="G59" s="91"/>
      <c r="H59" s="91"/>
      <c r="I59" s="15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33" x14ac:dyDescent="0.25">
      <c r="A60" s="91"/>
      <c r="B60" s="91"/>
      <c r="C60" s="91"/>
      <c r="D60" s="91"/>
      <c r="E60" s="91"/>
      <c r="F60" s="91"/>
      <c r="G60" s="91"/>
      <c r="H60" s="91"/>
      <c r="I60" s="15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33" x14ac:dyDescent="0.25">
      <c r="A61" s="91"/>
      <c r="B61" s="91"/>
      <c r="C61" s="91"/>
      <c r="D61" s="91"/>
      <c r="E61" s="91"/>
      <c r="F61" s="91"/>
      <c r="G61" s="91"/>
      <c r="H61" s="91"/>
      <c r="I61" s="15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33" x14ac:dyDescent="0.25">
      <c r="A62" s="91"/>
      <c r="B62" s="91"/>
      <c r="C62" s="91"/>
      <c r="D62" s="91"/>
      <c r="E62" s="91"/>
      <c r="F62" s="91"/>
      <c r="G62" s="91"/>
      <c r="H62" s="91"/>
      <c r="I62" s="15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33" x14ac:dyDescent="0.25">
      <c r="A63" s="91"/>
      <c r="B63" s="91"/>
      <c r="C63" s="91"/>
      <c r="D63" s="91"/>
      <c r="E63" s="91"/>
      <c r="F63" s="91"/>
      <c r="G63" s="91"/>
      <c r="H63" s="91"/>
      <c r="I63" s="15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33" ht="17.399999999999999" x14ac:dyDescent="0.3">
      <c r="A64" s="91"/>
      <c r="B64" s="91"/>
      <c r="C64" s="91"/>
      <c r="D64" s="91"/>
      <c r="E64" s="91"/>
      <c r="F64" s="91"/>
      <c r="G64" s="91"/>
      <c r="H64" s="91"/>
      <c r="I64" s="15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3"/>
      <c r="AA64" s="1" t="s">
        <v>140</v>
      </c>
      <c r="AB64" s="2"/>
      <c r="AC64" s="2"/>
      <c r="AD64" s="2"/>
      <c r="AE64" s="2"/>
      <c r="AF64" s="2"/>
      <c r="AG64" s="2"/>
    </row>
    <row r="65" spans="1:46" x14ac:dyDescent="0.25">
      <c r="A65" s="91"/>
      <c r="B65" s="91"/>
      <c r="C65" s="91"/>
      <c r="D65" s="91"/>
      <c r="E65" s="91"/>
      <c r="F65" s="91"/>
      <c r="G65" s="91"/>
      <c r="H65" s="91"/>
      <c r="I65" s="15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46" x14ac:dyDescent="0.25">
      <c r="A66" s="91"/>
      <c r="B66" s="91"/>
      <c r="C66" s="91"/>
      <c r="D66" s="91"/>
      <c r="E66" s="91"/>
      <c r="F66" s="91"/>
      <c r="G66" s="91"/>
      <c r="H66" s="91"/>
      <c r="I66" s="15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46" x14ac:dyDescent="0.25">
      <c r="A67" s="91"/>
      <c r="B67" s="91"/>
      <c r="C67" s="91"/>
      <c r="D67" s="91"/>
      <c r="E67" s="91"/>
      <c r="F67" s="91"/>
      <c r="G67" s="91"/>
      <c r="H67" s="91"/>
      <c r="I67" s="15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T67" s="58"/>
    </row>
    <row r="68" spans="1:46" x14ac:dyDescent="0.25">
      <c r="A68" s="91"/>
      <c r="B68" s="91"/>
      <c r="C68" s="91"/>
      <c r="D68" s="91"/>
      <c r="E68" s="91"/>
      <c r="F68" s="91"/>
      <c r="G68" s="91"/>
      <c r="H68" s="91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T68" s="58"/>
    </row>
    <row r="69" spans="1:46" x14ac:dyDescent="0.25">
      <c r="A69" s="91"/>
      <c r="B69" s="91"/>
      <c r="C69" s="91"/>
      <c r="D69" s="91"/>
      <c r="E69" s="91"/>
      <c r="F69" s="91"/>
      <c r="G69" s="91"/>
      <c r="H69" s="91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T69" s="58"/>
    </row>
    <row r="70" spans="1:46" x14ac:dyDescent="0.25">
      <c r="A70" s="91"/>
      <c r="B70" s="91"/>
      <c r="C70" s="91"/>
      <c r="D70" s="91"/>
      <c r="E70" s="91"/>
      <c r="F70" s="91"/>
      <c r="G70" s="91"/>
      <c r="H70" s="91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T70" s="58"/>
    </row>
    <row r="71" spans="1:46" x14ac:dyDescent="0.25">
      <c r="A71" s="91"/>
      <c r="B71" s="91"/>
      <c r="C71" s="91"/>
      <c r="D71" s="91"/>
      <c r="E71" s="91"/>
      <c r="F71" s="91"/>
      <c r="G71" s="91"/>
      <c r="H71" s="91"/>
      <c r="Z71" s="57"/>
      <c r="AT71" s="58"/>
    </row>
    <row r="72" spans="1:46" x14ac:dyDescent="0.25">
      <c r="A72" s="91"/>
      <c r="B72" s="91"/>
      <c r="C72" s="91"/>
      <c r="D72" s="91"/>
      <c r="E72" s="91"/>
      <c r="F72" s="91"/>
      <c r="G72" s="91"/>
      <c r="H72" s="91"/>
      <c r="Z72" s="57"/>
      <c r="AT72" s="58"/>
    </row>
    <row r="73" spans="1:46" x14ac:dyDescent="0.25">
      <c r="A73" s="91"/>
      <c r="B73" s="91"/>
      <c r="C73" s="91"/>
      <c r="D73" s="91"/>
      <c r="E73" s="91"/>
      <c r="F73" s="91"/>
      <c r="G73" s="91"/>
      <c r="H73" s="91"/>
      <c r="Z73" s="57"/>
      <c r="AT73" s="58"/>
    </row>
    <row r="74" spans="1:46" x14ac:dyDescent="0.25">
      <c r="A74" s="91"/>
      <c r="B74" s="91"/>
      <c r="C74" s="91"/>
      <c r="D74" s="91"/>
      <c r="E74" s="91"/>
      <c r="F74" s="91"/>
      <c r="G74" s="91"/>
      <c r="H74" s="91"/>
      <c r="Z74" s="57"/>
      <c r="AT74" s="58"/>
    </row>
    <row r="75" spans="1:46" x14ac:dyDescent="0.25">
      <c r="A75" s="91"/>
      <c r="B75" s="91"/>
      <c r="C75" s="91"/>
      <c r="D75" s="91"/>
      <c r="E75" s="91"/>
      <c r="F75" s="91"/>
      <c r="G75" s="91"/>
      <c r="H75" s="91"/>
      <c r="Z75" s="57"/>
      <c r="AT75" s="58"/>
    </row>
    <row r="76" spans="1:46" x14ac:dyDescent="0.25">
      <c r="A76" s="91"/>
      <c r="B76" s="91"/>
      <c r="C76" s="91"/>
      <c r="D76" s="91"/>
      <c r="E76" s="91"/>
      <c r="F76" s="91"/>
      <c r="G76" s="91"/>
      <c r="H76" s="91"/>
      <c r="Z76" s="57"/>
      <c r="AT76" s="58"/>
    </row>
    <row r="77" spans="1:46" x14ac:dyDescent="0.25">
      <c r="A77" s="91"/>
      <c r="B77" s="91"/>
      <c r="C77" s="91"/>
      <c r="D77" s="91"/>
      <c r="E77" s="91"/>
      <c r="F77" s="91"/>
      <c r="G77" s="91"/>
      <c r="H77" s="91"/>
      <c r="Z77" s="57"/>
      <c r="AT77" s="58"/>
    </row>
    <row r="78" spans="1:46" x14ac:dyDescent="0.25">
      <c r="A78" s="91"/>
      <c r="B78" s="91"/>
      <c r="C78" s="91"/>
      <c r="D78" s="91"/>
      <c r="E78" s="91"/>
      <c r="F78" s="91"/>
      <c r="G78" s="91"/>
      <c r="H78" s="91"/>
      <c r="Z78" s="57"/>
    </row>
    <row r="79" spans="1:46" x14ac:dyDescent="0.25">
      <c r="A79" s="91"/>
      <c r="B79" s="91"/>
      <c r="C79" s="91"/>
      <c r="D79" s="91"/>
      <c r="E79" s="91"/>
      <c r="F79" s="91"/>
      <c r="G79" s="91"/>
      <c r="H79" s="91"/>
      <c r="Z79" s="57"/>
    </row>
    <row r="80" spans="1:46" x14ac:dyDescent="0.25">
      <c r="A80" s="91"/>
      <c r="B80" s="91"/>
      <c r="C80" s="91"/>
      <c r="D80" s="91"/>
      <c r="E80" s="91"/>
      <c r="F80" s="91"/>
      <c r="G80" s="91"/>
      <c r="H80" s="91"/>
      <c r="Z80" s="57"/>
    </row>
    <row r="81" spans="1:36" x14ac:dyDescent="0.25">
      <c r="A81" s="91"/>
      <c r="B81" s="91"/>
      <c r="C81" s="91"/>
      <c r="D81" s="91"/>
      <c r="E81" s="91"/>
      <c r="F81" s="91"/>
      <c r="G81" s="91"/>
      <c r="H81" s="91"/>
      <c r="Z81" s="57"/>
    </row>
    <row r="82" spans="1:36" x14ac:dyDescent="0.25">
      <c r="A82" s="91"/>
      <c r="B82" s="91"/>
      <c r="C82" s="91"/>
      <c r="D82" s="91"/>
      <c r="E82" s="91"/>
      <c r="F82" s="91"/>
      <c r="G82" s="91"/>
      <c r="H82" s="91"/>
      <c r="Z82" s="57"/>
    </row>
    <row r="83" spans="1:36" x14ac:dyDescent="0.25">
      <c r="A83" s="91"/>
      <c r="B83" s="91"/>
      <c r="C83" s="91"/>
      <c r="D83" s="91"/>
      <c r="E83" s="91"/>
      <c r="F83" s="91"/>
      <c r="G83" s="91"/>
      <c r="H83" s="91"/>
      <c r="Z83" s="57"/>
    </row>
    <row r="84" spans="1:36" x14ac:dyDescent="0.25">
      <c r="A84" s="91"/>
      <c r="B84" s="91"/>
      <c r="C84" s="91"/>
      <c r="D84" s="91"/>
      <c r="E84" s="91"/>
      <c r="F84" s="91"/>
      <c r="G84" s="91"/>
      <c r="H84" s="91"/>
      <c r="Z84" s="57"/>
    </row>
    <row r="85" spans="1:36" x14ac:dyDescent="0.25">
      <c r="A85" s="91"/>
      <c r="B85" s="91"/>
      <c r="C85" s="91"/>
      <c r="D85" s="91"/>
      <c r="E85" s="91"/>
      <c r="F85" s="91"/>
      <c r="G85" s="91"/>
      <c r="H85" s="91"/>
      <c r="Z85" s="57"/>
    </row>
    <row r="86" spans="1:36" x14ac:dyDescent="0.25">
      <c r="A86" s="91"/>
      <c r="B86" s="91"/>
      <c r="C86" s="91"/>
      <c r="D86" s="91"/>
      <c r="E86" s="91"/>
      <c r="F86" s="91"/>
      <c r="G86" s="91"/>
      <c r="H86" s="91"/>
      <c r="Z86" s="57"/>
    </row>
    <row r="87" spans="1:36" x14ac:dyDescent="0.25">
      <c r="A87" s="91"/>
      <c r="B87" s="91"/>
      <c r="C87" s="91"/>
      <c r="D87" s="91"/>
      <c r="E87" s="91"/>
      <c r="F87" s="91"/>
      <c r="G87" s="91"/>
      <c r="H87" s="91"/>
      <c r="Z87" s="57"/>
    </row>
    <row r="88" spans="1:36" x14ac:dyDescent="0.25">
      <c r="A88" s="91"/>
      <c r="B88" s="91"/>
      <c r="C88" s="91"/>
      <c r="D88" s="91"/>
      <c r="E88" s="91"/>
      <c r="F88" s="91"/>
      <c r="G88" s="91"/>
      <c r="H88" s="91"/>
      <c r="Z88" s="57"/>
    </row>
    <row r="89" spans="1:36" x14ac:dyDescent="0.25">
      <c r="A89" s="91"/>
      <c r="B89" s="91"/>
      <c r="C89" s="91"/>
      <c r="D89" s="91"/>
      <c r="E89" s="91"/>
      <c r="F89" s="91"/>
      <c r="G89" s="91"/>
      <c r="H89" s="91"/>
    </row>
    <row r="90" spans="1:36" ht="15.6" x14ac:dyDescent="0.3">
      <c r="A90" s="91"/>
      <c r="B90" s="91"/>
      <c r="C90" s="91"/>
      <c r="D90" s="91"/>
      <c r="E90" s="91"/>
      <c r="F90" s="91"/>
      <c r="G90" s="91"/>
      <c r="H90" s="91"/>
      <c r="AA90" s="59" t="s">
        <v>141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91"/>
      <c r="B91" s="91"/>
      <c r="C91" s="91"/>
      <c r="D91" s="91"/>
      <c r="E91" s="91"/>
      <c r="F91" s="91"/>
      <c r="G91" s="91"/>
      <c r="H91" s="91"/>
    </row>
    <row r="92" spans="1:36" x14ac:dyDescent="0.25">
      <c r="A92" s="91"/>
      <c r="B92" s="91"/>
      <c r="C92" s="91"/>
      <c r="D92" s="91"/>
      <c r="E92" s="91"/>
      <c r="F92" s="91"/>
      <c r="G92" s="91"/>
      <c r="H92" s="91"/>
      <c r="AA92" s="60" t="s">
        <v>142</v>
      </c>
      <c r="AB92" s="61" t="s">
        <v>143</v>
      </c>
      <c r="AC92" s="61" t="s">
        <v>144</v>
      </c>
      <c r="AD92" s="62" t="s">
        <v>145</v>
      </c>
      <c r="AF92" s="63" t="s">
        <v>146</v>
      </c>
      <c r="AG92" s="64"/>
      <c r="AH92" s="64"/>
      <c r="AI92" s="64"/>
      <c r="AJ92" s="65"/>
    </row>
    <row r="93" spans="1:36" ht="17.399999999999999" x14ac:dyDescent="0.3">
      <c r="A93" s="91"/>
      <c r="B93" s="91"/>
      <c r="C93" s="91"/>
      <c r="D93" s="91"/>
      <c r="E93" s="91"/>
      <c r="F93" s="91"/>
      <c r="G93" s="91"/>
      <c r="H93" s="91"/>
      <c r="AA93" s="66" t="s">
        <v>147</v>
      </c>
      <c r="AB93" s="20">
        <v>0.05</v>
      </c>
      <c r="AC93" s="67">
        <v>0.05</v>
      </c>
      <c r="AD93" s="68" t="s">
        <v>147</v>
      </c>
      <c r="AF93" s="69" t="s">
        <v>148</v>
      </c>
      <c r="AG93" s="56"/>
      <c r="AH93" s="56"/>
      <c r="AI93" s="56"/>
      <c r="AJ93" s="70"/>
    </row>
    <row r="94" spans="1:36" ht="21" x14ac:dyDescent="0.45">
      <c r="A94" s="91"/>
      <c r="B94" s="91"/>
      <c r="C94" s="91"/>
      <c r="D94" s="91"/>
      <c r="E94" s="91"/>
      <c r="F94" s="91"/>
      <c r="G94" s="91"/>
      <c r="H94" s="91"/>
      <c r="AA94" s="71" t="s">
        <v>149</v>
      </c>
      <c r="AB94" s="43">
        <f>TINV(AB93,AB103-2)</f>
        <v>2.0322445093177191</v>
      </c>
      <c r="AC94" s="72">
        <f>TINV(AC93,AC103-2)</f>
        <v>2.0322445093177191</v>
      </c>
      <c r="AD94" s="73" t="s">
        <v>150</v>
      </c>
      <c r="AF94" s="69" t="s">
        <v>151</v>
      </c>
      <c r="AG94" s="56"/>
      <c r="AH94" s="56" t="s">
        <v>152</v>
      </c>
      <c r="AI94" s="56"/>
      <c r="AJ94" s="70" t="s">
        <v>153</v>
      </c>
    </row>
    <row r="95" spans="1:36" ht="17.399999999999999" x14ac:dyDescent="0.3">
      <c r="A95" s="91"/>
      <c r="B95" s="91"/>
      <c r="C95" s="91"/>
      <c r="D95" s="91"/>
      <c r="E95" s="91"/>
      <c r="F95" s="91"/>
      <c r="G95" s="91"/>
      <c r="H95" s="91"/>
      <c r="AA95" s="74"/>
      <c r="AB95" s="43"/>
      <c r="AC95" s="72"/>
      <c r="AD95" s="73"/>
      <c r="AF95" s="69"/>
      <c r="AG95" s="56"/>
      <c r="AH95" s="56"/>
      <c r="AI95" s="56"/>
      <c r="AJ95" s="70"/>
    </row>
    <row r="96" spans="1:36" ht="19.8" x14ac:dyDescent="0.4">
      <c r="A96" s="91"/>
      <c r="B96" s="91"/>
      <c r="C96" s="91"/>
      <c r="D96" s="91"/>
      <c r="E96" s="91"/>
      <c r="F96" s="91"/>
      <c r="G96" s="91"/>
      <c r="H96" s="91"/>
      <c r="AA96" s="71" t="s">
        <v>154</v>
      </c>
      <c r="AB96" s="43" t="e">
        <f>-M5/K5</f>
        <v>#DIV/0!</v>
      </c>
      <c r="AC96" s="72" t="e">
        <f>-M5/K5</f>
        <v>#DIV/0!</v>
      </c>
      <c r="AD96" s="73" t="s">
        <v>155</v>
      </c>
      <c r="AF96" s="69" t="s">
        <v>156</v>
      </c>
      <c r="AG96" s="56"/>
      <c r="AH96" s="56"/>
      <c r="AI96" s="56"/>
      <c r="AJ96" s="70"/>
    </row>
    <row r="97" spans="1:37" ht="21" x14ac:dyDescent="0.4">
      <c r="A97" s="91"/>
      <c r="B97" s="91"/>
      <c r="C97" s="91"/>
      <c r="D97" s="91"/>
      <c r="E97" s="91"/>
      <c r="F97" s="91"/>
      <c r="G97" s="91"/>
      <c r="H97" s="91"/>
      <c r="AA97" s="71" t="s">
        <v>157</v>
      </c>
      <c r="AB97" s="75" t="e">
        <f>K44</f>
        <v>#DIV/0!</v>
      </c>
      <c r="AC97" s="76" t="e">
        <f>K44</f>
        <v>#DIV/0!</v>
      </c>
      <c r="AD97" s="73" t="s">
        <v>158</v>
      </c>
      <c r="AF97" s="69" t="s">
        <v>159</v>
      </c>
      <c r="AG97" s="56"/>
      <c r="AH97" s="56"/>
      <c r="AI97" s="56"/>
      <c r="AJ97" s="70"/>
    </row>
    <row r="98" spans="1:37" ht="18" x14ac:dyDescent="0.35">
      <c r="A98" s="91"/>
      <c r="B98" s="91"/>
      <c r="C98" s="91"/>
      <c r="D98" s="91"/>
      <c r="E98" s="91"/>
      <c r="F98" s="91"/>
      <c r="G98" s="91"/>
      <c r="H98" s="91"/>
      <c r="AA98" s="77" t="s">
        <v>160</v>
      </c>
      <c r="AB98" s="43" t="e">
        <f>(AB100*AB100)/(AB101*AB101*Q44)</f>
        <v>#DIV/0!</v>
      </c>
      <c r="AC98" s="72">
        <v>0</v>
      </c>
      <c r="AD98" s="73" t="s">
        <v>160</v>
      </c>
      <c r="AF98" s="69" t="s">
        <v>161</v>
      </c>
      <c r="AG98" s="56"/>
      <c r="AH98" s="56"/>
      <c r="AI98" s="56"/>
      <c r="AJ98" s="70"/>
    </row>
    <row r="99" spans="1:37" ht="21" x14ac:dyDescent="0.4">
      <c r="A99" s="91"/>
      <c r="B99" s="91"/>
      <c r="C99" s="91"/>
      <c r="D99" s="91"/>
      <c r="E99" s="91"/>
      <c r="F99" s="91"/>
      <c r="G99" s="91"/>
      <c r="H99" s="91"/>
      <c r="AA99" s="71" t="s">
        <v>162</v>
      </c>
      <c r="AB99" s="43" t="e">
        <f>SQRT(W44)</f>
        <v>#DIV/0!</v>
      </c>
      <c r="AC99" s="72" t="e">
        <f>SQRT(W44)</f>
        <v>#DIV/0!</v>
      </c>
      <c r="AD99" s="73" t="s">
        <v>163</v>
      </c>
      <c r="AF99" s="69" t="s">
        <v>164</v>
      </c>
      <c r="AG99" s="56"/>
      <c r="AH99" s="56" t="s">
        <v>165</v>
      </c>
      <c r="AI99" s="56"/>
      <c r="AJ99" s="70"/>
    </row>
    <row r="100" spans="1:37" ht="21" x14ac:dyDescent="0.45">
      <c r="A100" s="91"/>
      <c r="B100" s="91"/>
      <c r="C100" s="91"/>
      <c r="D100" s="91"/>
      <c r="E100" s="91"/>
      <c r="F100" s="91"/>
      <c r="G100" s="91"/>
      <c r="H100" s="91"/>
      <c r="AA100" s="71" t="s">
        <v>166</v>
      </c>
      <c r="AB100" s="43" t="e">
        <f>AB94*AB99</f>
        <v>#DIV/0!</v>
      </c>
      <c r="AC100" s="72" t="e">
        <f>AB94*AC99</f>
        <v>#DIV/0!</v>
      </c>
      <c r="AD100" s="73" t="s">
        <v>167</v>
      </c>
      <c r="AF100" s="69" t="s">
        <v>168</v>
      </c>
      <c r="AG100" s="56"/>
      <c r="AH100" s="56"/>
      <c r="AI100" s="56"/>
      <c r="AJ100" s="70"/>
    </row>
    <row r="101" spans="1:37" ht="19.8" x14ac:dyDescent="0.4">
      <c r="A101" s="91"/>
      <c r="B101" s="91"/>
      <c r="C101" s="91"/>
      <c r="D101" s="91"/>
      <c r="E101" s="91"/>
      <c r="F101" s="91"/>
      <c r="G101" s="91"/>
      <c r="H101" s="91"/>
      <c r="AA101" s="71" t="s">
        <v>169</v>
      </c>
      <c r="AB101" s="43" t="e">
        <f>K5</f>
        <v>#DIV/0!</v>
      </c>
      <c r="AC101" s="72" t="e">
        <f>K5</f>
        <v>#DIV/0!</v>
      </c>
      <c r="AD101" s="73" t="s">
        <v>170</v>
      </c>
      <c r="AF101" s="69" t="s">
        <v>171</v>
      </c>
      <c r="AG101" s="56"/>
      <c r="AH101" s="56"/>
      <c r="AI101" s="56"/>
      <c r="AJ101" s="70"/>
    </row>
    <row r="102" spans="1:37" ht="19.8" x14ac:dyDescent="0.4">
      <c r="A102" s="91"/>
      <c r="B102" s="91"/>
      <c r="C102" s="91"/>
      <c r="D102" s="91"/>
      <c r="E102" s="91"/>
      <c r="F102" s="91"/>
      <c r="G102" s="91"/>
      <c r="H102" s="91"/>
      <c r="AA102" s="78" t="s">
        <v>172</v>
      </c>
      <c r="AB102" s="43">
        <f>Q44</f>
        <v>0</v>
      </c>
      <c r="AC102" s="72">
        <f>Q44</f>
        <v>0</v>
      </c>
      <c r="AD102" s="73" t="s">
        <v>173</v>
      </c>
      <c r="AF102" s="69" t="s">
        <v>174</v>
      </c>
      <c r="AG102" s="56"/>
      <c r="AH102" s="56"/>
      <c r="AI102" s="56"/>
      <c r="AJ102" s="70"/>
    </row>
    <row r="103" spans="1:37" ht="17.399999999999999" x14ac:dyDescent="0.3">
      <c r="A103" s="91"/>
      <c r="B103" s="91"/>
      <c r="C103" s="91"/>
      <c r="D103" s="91"/>
      <c r="E103" s="91"/>
      <c r="F103" s="91"/>
      <c r="G103" s="91"/>
      <c r="H103" s="91"/>
      <c r="AA103" s="71" t="s">
        <v>175</v>
      </c>
      <c r="AB103" s="55">
        <f>COUNT($D$8:$D$43)</f>
        <v>36</v>
      </c>
      <c r="AC103" s="55">
        <f>COUNT($D$8:$D$43)</f>
        <v>36</v>
      </c>
      <c r="AD103" s="73" t="s">
        <v>175</v>
      </c>
      <c r="AF103" s="69" t="s">
        <v>175</v>
      </c>
      <c r="AG103" s="56"/>
      <c r="AH103" s="56"/>
      <c r="AI103" s="56"/>
      <c r="AJ103" s="70"/>
    </row>
    <row r="104" spans="1:37" x14ac:dyDescent="0.25">
      <c r="A104" s="91"/>
      <c r="B104" s="91"/>
      <c r="C104" s="91"/>
      <c r="D104" s="91"/>
      <c r="E104" s="91"/>
      <c r="F104" s="91"/>
      <c r="G104" s="91"/>
      <c r="H104" s="91"/>
      <c r="AA104" s="79"/>
      <c r="AB104" s="80" t="s">
        <v>143</v>
      </c>
      <c r="AC104" s="81" t="s">
        <v>144</v>
      </c>
      <c r="AF104" s="69"/>
      <c r="AG104" s="56"/>
      <c r="AH104" s="56"/>
      <c r="AI104" s="56"/>
      <c r="AJ104" s="70"/>
    </row>
    <row r="105" spans="1:37" ht="20.399999999999999" thickBot="1" x14ac:dyDescent="0.45">
      <c r="A105" s="91"/>
      <c r="B105" s="91"/>
      <c r="C105" s="91"/>
      <c r="D105" s="91"/>
      <c r="E105" s="91"/>
      <c r="F105" s="91"/>
      <c r="G105" s="91"/>
      <c r="H105" s="91"/>
      <c r="AA105" s="82" t="s">
        <v>176</v>
      </c>
      <c r="AB105" s="83" t="e">
        <f>AB96+(((AB96-AB97)*AB98)-(AB100/AB101)*((((AB96-AB97)^2)/AB102)+((AB103+1)*(1-AB98)/AB103))^0.5)/(1-AB98)</f>
        <v>#DIV/0!</v>
      </c>
      <c r="AC105" s="84" t="e">
        <f>AC96+(((AC96-AC97)*AC98)-(AC100/AC101)*((((AC96-AC97)^2)/AC102)+((AC103+1)*(1-AC98)/AC103))^0.5)/(1-AC98)</f>
        <v>#DIV/0!</v>
      </c>
      <c r="AD105" s="85" t="s">
        <v>177</v>
      </c>
      <c r="AF105" s="86" t="s">
        <v>178</v>
      </c>
      <c r="AG105" s="87"/>
      <c r="AH105" s="87"/>
      <c r="AI105" s="87"/>
      <c r="AJ105" s="88"/>
    </row>
    <row r="106" spans="1:37" ht="17.399999999999999" x14ac:dyDescent="0.3">
      <c r="A106" s="91"/>
      <c r="B106" s="91"/>
      <c r="C106" s="91"/>
      <c r="D106" s="91"/>
      <c r="E106" s="91"/>
      <c r="F106" s="91"/>
      <c r="G106" s="91"/>
      <c r="H106" s="91"/>
      <c r="AA106" s="89"/>
      <c r="AB106" s="90"/>
      <c r="AC106" s="91"/>
      <c r="AD106" s="89"/>
      <c r="AE106" s="3"/>
      <c r="AF106" s="3"/>
    </row>
    <row r="107" spans="1:37" ht="14.4" x14ac:dyDescent="0.3">
      <c r="A107" s="91"/>
      <c r="B107" s="91"/>
      <c r="C107" s="91"/>
      <c r="D107" s="91"/>
      <c r="E107" s="91"/>
      <c r="F107" s="91"/>
      <c r="G107" s="91"/>
      <c r="H107" s="91"/>
      <c r="AA107" s="92" t="s">
        <v>179</v>
      </c>
      <c r="AB107" s="92" t="s">
        <v>180</v>
      </c>
    </row>
    <row r="108" spans="1:37" x14ac:dyDescent="0.25">
      <c r="A108" s="91"/>
      <c r="B108" s="91"/>
      <c r="C108" s="91"/>
      <c r="D108" s="91"/>
      <c r="E108" s="91"/>
      <c r="F108" s="91"/>
      <c r="G108" s="91"/>
      <c r="H108" s="91"/>
      <c r="AB108" s="4" t="s">
        <v>181</v>
      </c>
    </row>
    <row r="109" spans="1:37" ht="14.4" x14ac:dyDescent="0.3">
      <c r="A109" s="91"/>
      <c r="B109" s="91"/>
      <c r="C109" s="91"/>
      <c r="D109" s="91"/>
      <c r="E109" s="91"/>
      <c r="F109" s="91"/>
      <c r="G109" s="91"/>
      <c r="H109" s="91"/>
      <c r="AB109" s="92" t="s">
        <v>182</v>
      </c>
    </row>
    <row r="110" spans="1:37" x14ac:dyDescent="0.25">
      <c r="A110" s="91"/>
      <c r="B110" s="91"/>
      <c r="C110" s="91"/>
      <c r="D110" s="91"/>
      <c r="E110" s="91"/>
      <c r="F110" s="91"/>
      <c r="G110" s="91"/>
      <c r="H110" s="91"/>
    </row>
    <row r="111" spans="1:37" ht="15.6" x14ac:dyDescent="0.3">
      <c r="A111" s="91"/>
      <c r="B111" s="91"/>
      <c r="C111" s="91"/>
      <c r="D111" s="91"/>
      <c r="E111" s="91"/>
      <c r="F111" s="91"/>
      <c r="G111" s="91"/>
      <c r="H111" s="91"/>
      <c r="AA111" s="59" t="s">
        <v>183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91"/>
      <c r="B112" s="91"/>
      <c r="C112" s="91"/>
      <c r="D112" s="91"/>
      <c r="E112" s="91"/>
      <c r="F112" s="91"/>
      <c r="G112" s="91"/>
      <c r="H112" s="91"/>
      <c r="AB112" s="92"/>
    </row>
    <row r="113" spans="1:33" ht="18.600000000000001" thickBot="1" x14ac:dyDescent="0.45">
      <c r="A113" s="91"/>
      <c r="B113" s="91"/>
      <c r="C113" s="91"/>
      <c r="D113" s="91"/>
      <c r="E113" s="91"/>
      <c r="F113" s="91"/>
      <c r="G113" s="91"/>
      <c r="H113" s="91"/>
      <c r="AA113" s="93" t="s">
        <v>184</v>
      </c>
      <c r="AB113" s="94"/>
      <c r="AC113" s="95"/>
      <c r="AD113" s="96" t="e">
        <f>AB105</f>
        <v>#DIV/0!</v>
      </c>
    </row>
    <row r="114" spans="1:33" ht="18" x14ac:dyDescent="0.4">
      <c r="A114" s="91"/>
      <c r="B114" s="91"/>
      <c r="C114" s="91"/>
      <c r="D114" s="91"/>
      <c r="E114" s="91"/>
      <c r="F114" s="91"/>
      <c r="G114" s="91"/>
      <c r="H114" s="91"/>
      <c r="AA114" s="10" t="s">
        <v>185</v>
      </c>
      <c r="AD114" s="92" t="e">
        <f>K5*AD113+M5</f>
        <v>#DIV/0!</v>
      </c>
    </row>
    <row r="115" spans="1:33" ht="15.6" x14ac:dyDescent="0.3">
      <c r="A115" s="91"/>
      <c r="B115" s="91"/>
      <c r="C115" s="91"/>
      <c r="D115" s="91"/>
      <c r="E115" s="91"/>
      <c r="F115" s="91"/>
      <c r="G115" s="91"/>
      <c r="H115" s="91"/>
      <c r="AA115" s="10"/>
      <c r="AD115" s="97"/>
      <c r="AE115" s="98"/>
      <c r="AG115" s="3"/>
    </row>
    <row r="116" spans="1:33" ht="18" x14ac:dyDescent="0.4">
      <c r="A116" s="91"/>
      <c r="B116" s="91"/>
      <c r="C116" s="91"/>
      <c r="D116" s="91"/>
      <c r="E116" s="91"/>
      <c r="F116" s="91"/>
      <c r="G116" s="91"/>
      <c r="H116" s="91"/>
      <c r="AA116" s="10" t="s">
        <v>186</v>
      </c>
      <c r="AB116" s="9" t="e">
        <f>AB94*Y44</f>
        <v>#DIV/0!</v>
      </c>
      <c r="AD116" s="10"/>
      <c r="AE116" s="10"/>
    </row>
    <row r="117" spans="1:33" ht="16.2" x14ac:dyDescent="0.25">
      <c r="A117" s="91"/>
      <c r="B117" s="91"/>
      <c r="C117" s="91"/>
      <c r="D117" s="91"/>
      <c r="E117" s="91"/>
      <c r="F117" s="91"/>
      <c r="G117" s="91"/>
      <c r="H117" s="91"/>
      <c r="AB117" s="99" t="s">
        <v>187</v>
      </c>
    </row>
    <row r="118" spans="1:33" ht="15.6" x14ac:dyDescent="0.3">
      <c r="A118" s="91"/>
      <c r="B118" s="91"/>
      <c r="C118" s="91"/>
      <c r="D118" s="91"/>
      <c r="E118" s="91"/>
      <c r="F118" s="91"/>
      <c r="G118" s="91"/>
      <c r="H118" s="91"/>
      <c r="AA118" s="10"/>
    </row>
    <row r="119" spans="1:33" ht="18" x14ac:dyDescent="0.4">
      <c r="A119" s="91"/>
      <c r="B119" s="91"/>
      <c r="C119" s="91"/>
      <c r="D119" s="91"/>
      <c r="E119" s="91"/>
      <c r="F119" s="91"/>
      <c r="G119" s="91"/>
      <c r="H119" s="91"/>
      <c r="AA119" s="100" t="s">
        <v>188</v>
      </c>
      <c r="AB119" s="9" t="e">
        <f>AD114+AB94*Y44</f>
        <v>#DIV/0!</v>
      </c>
      <c r="AD119" s="101" t="s">
        <v>189</v>
      </c>
    </row>
    <row r="120" spans="1:33" ht="16.2" x14ac:dyDescent="0.25">
      <c r="A120" s="91"/>
      <c r="B120" s="91"/>
      <c r="C120" s="91"/>
      <c r="D120" s="91"/>
      <c r="E120" s="91"/>
      <c r="F120" s="91"/>
      <c r="G120" s="91"/>
      <c r="H120" s="91"/>
      <c r="AB120" s="99" t="s">
        <v>190</v>
      </c>
    </row>
    <row r="121" spans="1:33" x14ac:dyDescent="0.25">
      <c r="A121" s="91"/>
      <c r="B121" s="91"/>
      <c r="C121" s="91"/>
      <c r="D121" s="91"/>
      <c r="E121" s="91"/>
      <c r="F121" s="91"/>
      <c r="G121" s="91"/>
      <c r="H121" s="91"/>
    </row>
    <row r="122" spans="1:33" x14ac:dyDescent="0.25">
      <c r="A122" s="91"/>
      <c r="B122" s="91"/>
      <c r="C122" s="91"/>
      <c r="D122" s="91"/>
      <c r="E122" s="91"/>
      <c r="F122" s="91"/>
      <c r="G122" s="91"/>
      <c r="H122" s="91"/>
      <c r="AB122" s="92"/>
    </row>
    <row r="123" spans="1:33" x14ac:dyDescent="0.25">
      <c r="A123" s="91"/>
      <c r="B123" s="91"/>
      <c r="C123" s="91"/>
      <c r="D123" s="91"/>
      <c r="E123" s="91"/>
      <c r="F123" s="91"/>
      <c r="G123" s="91"/>
      <c r="H123" s="91"/>
    </row>
    <row r="124" spans="1:33" x14ac:dyDescent="0.25">
      <c r="A124" s="91"/>
      <c r="B124" s="91"/>
      <c r="C124" s="91"/>
      <c r="D124" s="91"/>
      <c r="E124" s="91"/>
      <c r="F124" s="91"/>
      <c r="G124" s="91"/>
      <c r="H124" s="91"/>
    </row>
    <row r="125" spans="1:33" x14ac:dyDescent="0.25">
      <c r="A125" s="91"/>
      <c r="B125" s="91"/>
      <c r="C125" s="91"/>
      <c r="D125" s="91"/>
      <c r="E125" s="91"/>
      <c r="F125" s="91"/>
      <c r="G125" s="91"/>
      <c r="H125" s="91"/>
    </row>
    <row r="126" spans="1:33" x14ac:dyDescent="0.25">
      <c r="A126" s="91"/>
      <c r="B126" s="91"/>
      <c r="C126" s="91"/>
      <c r="D126" s="91"/>
      <c r="E126" s="91"/>
      <c r="F126" s="91"/>
      <c r="G126" s="91"/>
      <c r="H126" s="91"/>
    </row>
    <row r="127" spans="1:33" x14ac:dyDescent="0.25">
      <c r="A127" s="91"/>
      <c r="B127" s="91"/>
      <c r="C127" s="91"/>
      <c r="D127" s="91"/>
      <c r="E127" s="91"/>
      <c r="F127" s="91"/>
      <c r="G127" s="91"/>
      <c r="H127" s="91"/>
    </row>
    <row r="128" spans="1:33" x14ac:dyDescent="0.25">
      <c r="A128" s="91"/>
      <c r="B128" s="91"/>
      <c r="C128" s="91"/>
      <c r="D128" s="91"/>
      <c r="E128" s="91"/>
      <c r="F128" s="91"/>
      <c r="G128" s="91"/>
      <c r="H128" s="91"/>
    </row>
    <row r="129" spans="1:8" x14ac:dyDescent="0.25">
      <c r="A129" s="91"/>
      <c r="B129" s="91"/>
      <c r="C129" s="91"/>
      <c r="D129" s="91"/>
      <c r="E129" s="91"/>
      <c r="F129" s="91"/>
      <c r="G129" s="91"/>
      <c r="H129" s="91"/>
    </row>
    <row r="130" spans="1:8" x14ac:dyDescent="0.25">
      <c r="A130" s="91"/>
      <c r="B130" s="91"/>
      <c r="C130" s="91"/>
      <c r="D130" s="91"/>
      <c r="E130" s="91"/>
      <c r="F130" s="91"/>
      <c r="G130" s="91"/>
      <c r="H130" s="91"/>
    </row>
    <row r="131" spans="1:8" x14ac:dyDescent="0.25">
      <c r="A131" s="91"/>
      <c r="B131" s="91"/>
      <c r="C131" s="91"/>
      <c r="D131" s="91"/>
      <c r="E131" s="91"/>
      <c r="F131" s="91"/>
      <c r="G131" s="91"/>
      <c r="H131" s="91"/>
    </row>
    <row r="132" spans="1:8" x14ac:dyDescent="0.25">
      <c r="A132" s="91"/>
      <c r="B132" s="91"/>
      <c r="C132" s="91"/>
      <c r="D132" s="91"/>
      <c r="E132" s="91"/>
      <c r="F132" s="91"/>
      <c r="G132" s="91"/>
      <c r="H132" s="91"/>
    </row>
    <row r="133" spans="1:8" x14ac:dyDescent="0.25">
      <c r="A133" s="91"/>
      <c r="B133" s="91"/>
      <c r="C133" s="91"/>
      <c r="D133" s="91"/>
      <c r="E133" s="91"/>
      <c r="F133" s="91"/>
      <c r="G133" s="91"/>
      <c r="H133" s="91"/>
    </row>
    <row r="134" spans="1:8" x14ac:dyDescent="0.25">
      <c r="A134" s="91"/>
      <c r="B134" s="91"/>
      <c r="C134" s="91"/>
      <c r="D134" s="91"/>
      <c r="E134" s="91"/>
      <c r="F134" s="91"/>
      <c r="G134" s="91"/>
      <c r="H134" s="91"/>
    </row>
    <row r="135" spans="1:8" x14ac:dyDescent="0.25">
      <c r="A135" s="91"/>
      <c r="B135" s="91"/>
      <c r="C135" s="91"/>
      <c r="D135" s="91"/>
      <c r="E135" s="91"/>
      <c r="F135" s="91"/>
      <c r="G135" s="91"/>
      <c r="H135" s="91"/>
    </row>
    <row r="136" spans="1:8" x14ac:dyDescent="0.25">
      <c r="A136" s="91"/>
      <c r="B136" s="91"/>
      <c r="C136" s="91"/>
      <c r="D136" s="91"/>
      <c r="E136" s="91"/>
      <c r="F136" s="91"/>
      <c r="G136" s="91"/>
      <c r="H136" s="91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06"/>
  <sheetViews>
    <sheetView topLeftCell="V102" workbookViewId="0">
      <selection activeCell="J41" sqref="J41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108</v>
      </c>
      <c r="B1" s="1"/>
      <c r="C1" s="2"/>
      <c r="D1" s="2"/>
      <c r="E1" s="2"/>
      <c r="F1" s="2"/>
      <c r="G1" s="3"/>
      <c r="H1" s="3"/>
      <c r="I1" s="3"/>
      <c r="J1" s="1" t="s">
        <v>109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110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111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112</v>
      </c>
      <c r="L4" s="13"/>
      <c r="M4" s="14" t="s">
        <v>113</v>
      </c>
      <c r="N4" s="8"/>
      <c r="O4" s="9"/>
      <c r="Q4" s="10"/>
      <c r="R4" s="10"/>
    </row>
    <row r="5" spans="1:25" ht="15.6" x14ac:dyDescent="0.3">
      <c r="I5" s="15"/>
      <c r="J5" s="16" t="s">
        <v>114</v>
      </c>
      <c r="K5" s="17" t="e">
        <f>S44/Q44</f>
        <v>#DIV/0!</v>
      </c>
      <c r="L5" s="18" t="s">
        <v>115</v>
      </c>
      <c r="M5" s="19" t="e">
        <f>(J44-K5*K44)-LOG10(15)</f>
        <v>#DIV/0!</v>
      </c>
      <c r="N5" s="8"/>
      <c r="O5" s="9"/>
      <c r="Q5" s="10"/>
      <c r="R5" s="10"/>
    </row>
    <row r="6" spans="1:25" x14ac:dyDescent="0.25">
      <c r="A6" s="20"/>
      <c r="B6" s="437" t="s">
        <v>220</v>
      </c>
      <c r="C6" s="438"/>
      <c r="D6" s="438"/>
      <c r="E6" s="438"/>
      <c r="F6" s="438"/>
      <c r="G6" s="438"/>
      <c r="H6" s="439"/>
      <c r="I6" s="15"/>
    </row>
    <row r="7" spans="1:25" ht="60" customHeight="1" x14ac:dyDescent="0.25">
      <c r="A7" s="21" t="s">
        <v>116</v>
      </c>
      <c r="B7" s="22" t="s">
        <v>117</v>
      </c>
      <c r="C7" s="22" t="s">
        <v>118</v>
      </c>
      <c r="D7" s="22" t="s">
        <v>119</v>
      </c>
      <c r="E7" s="22" t="s">
        <v>120</v>
      </c>
      <c r="F7" s="22" t="s">
        <v>121</v>
      </c>
      <c r="G7" s="22" t="s">
        <v>122</v>
      </c>
      <c r="H7" s="23" t="s">
        <v>123</v>
      </c>
      <c r="I7" s="15"/>
      <c r="J7" s="24" t="s">
        <v>124</v>
      </c>
      <c r="K7" s="24" t="s">
        <v>125</v>
      </c>
      <c r="L7" s="25" t="s">
        <v>126</v>
      </c>
      <c r="M7" s="24" t="s">
        <v>127</v>
      </c>
      <c r="N7" s="24" t="s">
        <v>128</v>
      </c>
      <c r="O7" s="26" t="s">
        <v>129</v>
      </c>
      <c r="P7" s="24" t="s">
        <v>130</v>
      </c>
      <c r="Q7" s="24" t="s">
        <v>131</v>
      </c>
      <c r="R7" s="24" t="s">
        <v>132</v>
      </c>
      <c r="S7" s="24" t="s">
        <v>133</v>
      </c>
      <c r="T7" s="24" t="s">
        <v>134</v>
      </c>
      <c r="U7" s="27" t="s">
        <v>135</v>
      </c>
      <c r="V7" s="24" t="s">
        <v>136</v>
      </c>
      <c r="W7" s="28" t="s">
        <v>137</v>
      </c>
      <c r="X7" s="29" t="s">
        <v>138</v>
      </c>
      <c r="Y7" s="30" t="s">
        <v>139</v>
      </c>
    </row>
    <row r="8" spans="1:25" x14ac:dyDescent="0.25">
      <c r="A8" s="20">
        <v>1</v>
      </c>
      <c r="B8" s="31" t="str">
        <f>'Run 2'!A11</f>
        <v>A1</v>
      </c>
      <c r="C8" s="181">
        <v>680</v>
      </c>
      <c r="D8" s="123">
        <f>'Run 2'!C11</f>
        <v>0</v>
      </c>
      <c r="E8" s="122">
        <f>STDEVA(D8:D10)</f>
        <v>0</v>
      </c>
      <c r="F8" s="34">
        <f>AVERAGE(D8:D10)</f>
        <v>0</v>
      </c>
      <c r="G8" s="35" t="e">
        <f t="shared" ref="G8:G43" si="0">POWER(10,$K$5*D8+$M$5)</f>
        <v>#DIV/0!</v>
      </c>
      <c r="H8" s="36" t="e">
        <f>AVERAGE(G8:G10)</f>
        <v>#DIV/0!</v>
      </c>
      <c r="I8" s="15"/>
      <c r="J8" s="37" t="str">
        <f>IF('Run 2'!C11="","",LOG(C8))</f>
        <v/>
      </c>
      <c r="K8" s="38" t="str">
        <f>IF('Run 2'!C11="","",'Run 2'!C11)</f>
        <v/>
      </c>
      <c r="L8" s="39" t="str">
        <f>IF('Run 2'!C11="","",J8-J$44)</f>
        <v/>
      </c>
      <c r="M8" s="40" t="str">
        <f>IF('Run 2'!C11="","",L8*L8)</f>
        <v/>
      </c>
      <c r="N8" s="41"/>
      <c r="O8" s="33" t="str">
        <f>IF('Run 2'!C11="","",K8-$K$44)</f>
        <v/>
      </c>
      <c r="P8" s="42" t="str">
        <f>IF('Run 2'!C11="","",(K8-$K$44)^2)</f>
        <v/>
      </c>
      <c r="Q8" s="42"/>
      <c r="R8" s="42" t="str">
        <f>IF('Run 2'!C11="","",L8*O8)</f>
        <v/>
      </c>
      <c r="S8" s="42"/>
      <c r="T8" s="42"/>
      <c r="U8" s="42"/>
      <c r="V8" s="42"/>
      <c r="W8" s="42"/>
      <c r="X8" s="42"/>
      <c r="Y8" s="42"/>
    </row>
    <row r="9" spans="1:25" x14ac:dyDescent="0.25">
      <c r="A9" s="43"/>
      <c r="B9" s="44" t="str">
        <f>'Run 2'!A12</f>
        <v>A2</v>
      </c>
      <c r="C9" s="183">
        <v>680</v>
      </c>
      <c r="D9" s="121">
        <f>'Run 2'!C12</f>
        <v>0</v>
      </c>
      <c r="E9" s="120"/>
      <c r="F9" s="46"/>
      <c r="G9" s="47" t="e">
        <f t="shared" si="0"/>
        <v>#DIV/0!</v>
      </c>
      <c r="H9" s="48"/>
      <c r="I9" s="15"/>
      <c r="J9" s="37" t="str">
        <f>IF('Run 2'!C12="","",LOG(C9))</f>
        <v/>
      </c>
      <c r="K9" s="38" t="str">
        <f>IF('Run 2'!C12="","",'Run 2'!C12)</f>
        <v/>
      </c>
      <c r="L9" s="39" t="str">
        <f>IF('Run 2'!C12="","",J9-J$44)</f>
        <v/>
      </c>
      <c r="M9" s="40" t="str">
        <f>IF('Run 2'!C12="","",L9*L9)</f>
        <v/>
      </c>
      <c r="N9" s="41"/>
      <c r="O9" s="33" t="str">
        <f>IF('Run 2'!C12="","",K9-$K$44)</f>
        <v/>
      </c>
      <c r="P9" s="42" t="str">
        <f>IF('Run 2'!C12="","",(K9-$K$44)^2)</f>
        <v/>
      </c>
      <c r="Q9" s="42"/>
      <c r="R9" s="42" t="str">
        <f>IF('Run 2'!C12="","",L9*O9)</f>
        <v/>
      </c>
      <c r="S9" s="42"/>
      <c r="T9" s="42"/>
      <c r="U9" s="42"/>
      <c r="V9" s="42"/>
      <c r="W9" s="42"/>
      <c r="X9" s="42"/>
      <c r="Y9" s="42"/>
    </row>
    <row r="10" spans="1:25" x14ac:dyDescent="0.25">
      <c r="A10" s="43"/>
      <c r="B10" s="44" t="str">
        <f>'Run 2'!A13</f>
        <v>A3</v>
      </c>
      <c r="C10" s="183">
        <v>680</v>
      </c>
      <c r="D10" s="119">
        <f>'Run 2'!C13</f>
        <v>0</v>
      </c>
      <c r="E10" s="118"/>
      <c r="F10" s="52"/>
      <c r="G10" s="53" t="e">
        <f t="shared" si="0"/>
        <v>#DIV/0!</v>
      </c>
      <c r="H10" s="54"/>
      <c r="I10" s="15"/>
      <c r="J10" s="37" t="str">
        <f>IF('Run 2'!C13="","",LOG(C10))</f>
        <v/>
      </c>
      <c r="K10" s="38" t="str">
        <f>IF('Run 2'!C13="","",'Run 2'!C13)</f>
        <v/>
      </c>
      <c r="L10" s="39" t="str">
        <f>IF('Run 2'!C13="","",J10-J$44)</f>
        <v/>
      </c>
      <c r="M10" s="40" t="str">
        <f>IF('Run 2'!C13="","",L10*L10)</f>
        <v/>
      </c>
      <c r="N10" s="41"/>
      <c r="O10" s="33" t="str">
        <f>IF('Run 2'!C13="","",K10-$K$44)</f>
        <v/>
      </c>
      <c r="P10" s="42" t="str">
        <f>IF('Run 2'!C13="","",(K10-$K$44)^2)</f>
        <v/>
      </c>
      <c r="Q10" s="42"/>
      <c r="R10" s="42" t="str">
        <f>IF('Run 2'!C13="","",L10*O10)</f>
        <v/>
      </c>
      <c r="S10" s="42"/>
      <c r="T10" s="42"/>
      <c r="U10" s="42"/>
      <c r="V10" s="42"/>
      <c r="W10" s="42"/>
      <c r="X10" s="42"/>
      <c r="Y10" s="42"/>
    </row>
    <row r="11" spans="1:25" x14ac:dyDescent="0.25">
      <c r="A11" s="43"/>
      <c r="B11" s="31" t="str">
        <f>'Run 2'!A14</f>
        <v>A4</v>
      </c>
      <c r="C11" s="181">
        <v>177</v>
      </c>
      <c r="D11" s="123">
        <f>'Run 2'!C14</f>
        <v>0</v>
      </c>
      <c r="E11" s="122">
        <f>STDEVA(D11:D13)</f>
        <v>0</v>
      </c>
      <c r="F11" s="34">
        <f>AVERAGE(D11:D13)</f>
        <v>0</v>
      </c>
      <c r="G11" s="35" t="e">
        <f t="shared" si="0"/>
        <v>#DIV/0!</v>
      </c>
      <c r="H11" s="36" t="e">
        <f>AVERAGE(G11:G13)</f>
        <v>#DIV/0!</v>
      </c>
      <c r="I11" s="15"/>
      <c r="J11" s="37" t="str">
        <f>IF('Run 2'!C14="","",LOG(C11))</f>
        <v/>
      </c>
      <c r="K11" s="38" t="str">
        <f>IF('Run 2'!C14="","",'Run 2'!C14)</f>
        <v/>
      </c>
      <c r="L11" s="39" t="str">
        <f>IF('Run 2'!C14="","",J11-J$44)</f>
        <v/>
      </c>
      <c r="M11" s="40" t="str">
        <f>IF('Run 2'!C14="","",L11*L11)</f>
        <v/>
      </c>
      <c r="N11" s="41"/>
      <c r="O11" s="33" t="str">
        <f>IF('Run 2'!C14="","",K11-$K$44)</f>
        <v/>
      </c>
      <c r="P11" s="42" t="str">
        <f>IF('Run 2'!C14="","",(K11-$K$44)^2)</f>
        <v/>
      </c>
      <c r="Q11" s="42"/>
      <c r="R11" s="42" t="str">
        <f>IF('Run 2'!C14="","",L11*O11)</f>
        <v/>
      </c>
      <c r="S11" s="42"/>
      <c r="T11" s="42"/>
      <c r="U11" s="42"/>
      <c r="V11" s="42"/>
      <c r="W11" s="42"/>
      <c r="X11" s="42"/>
      <c r="Y11" s="42"/>
    </row>
    <row r="12" spans="1:25" x14ac:dyDescent="0.25">
      <c r="A12" s="43"/>
      <c r="B12" s="44" t="str">
        <f>'Run 2'!A15</f>
        <v>A5</v>
      </c>
      <c r="C12" s="183">
        <v>177</v>
      </c>
      <c r="D12" s="121">
        <f>'Run 2'!C15</f>
        <v>0</v>
      </c>
      <c r="E12" s="120"/>
      <c r="F12" s="46"/>
      <c r="G12" s="47" t="e">
        <f t="shared" si="0"/>
        <v>#DIV/0!</v>
      </c>
      <c r="H12" s="48"/>
      <c r="I12" s="15"/>
      <c r="J12" s="37" t="str">
        <f>IF('Run 2'!C15="","",LOG(C12))</f>
        <v/>
      </c>
      <c r="K12" s="38" t="str">
        <f>IF('Run 2'!C15="","",'Run 2'!C15)</f>
        <v/>
      </c>
      <c r="L12" s="39" t="str">
        <f>IF('Run 2'!C15="","",J12-J$44)</f>
        <v/>
      </c>
      <c r="M12" s="40" t="str">
        <f>IF('Run 2'!C15="","",L12*L12)</f>
        <v/>
      </c>
      <c r="N12" s="41"/>
      <c r="O12" s="33" t="str">
        <f>IF('Run 2'!C15="","",K12-$K$44)</f>
        <v/>
      </c>
      <c r="P12" s="42" t="str">
        <f>IF('Run 2'!C15="","",(K12-$K$44)^2)</f>
        <v/>
      </c>
      <c r="Q12" s="42"/>
      <c r="R12" s="42" t="str">
        <f>IF('Run 2'!C15="","",L12*O12)</f>
        <v/>
      </c>
      <c r="S12" s="42"/>
      <c r="T12" s="42"/>
      <c r="U12" s="42"/>
      <c r="V12" s="42"/>
      <c r="W12" s="42"/>
      <c r="X12" s="42"/>
      <c r="Y12" s="42"/>
    </row>
    <row r="13" spans="1:25" x14ac:dyDescent="0.25">
      <c r="A13" s="43"/>
      <c r="B13" s="44" t="str">
        <f>'Run 2'!A16</f>
        <v>A6</v>
      </c>
      <c r="C13" s="183">
        <v>177</v>
      </c>
      <c r="D13" s="119">
        <f>'Run 2'!C16</f>
        <v>0</v>
      </c>
      <c r="E13" s="120"/>
      <c r="F13" s="46"/>
      <c r="G13" s="47" t="e">
        <f t="shared" si="0"/>
        <v>#DIV/0!</v>
      </c>
      <c r="H13" s="48"/>
      <c r="I13" s="15"/>
      <c r="J13" s="37" t="str">
        <f>IF('Run 2'!C16="","",LOG(C13))</f>
        <v/>
      </c>
      <c r="K13" s="38" t="str">
        <f>IF('Run 2'!C16="","",'Run 2'!C16)</f>
        <v/>
      </c>
      <c r="L13" s="39" t="str">
        <f>IF('Run 2'!C16="","",J13-J$44)</f>
        <v/>
      </c>
      <c r="M13" s="40" t="str">
        <f>IF('Run 2'!C16="","",L13*L13)</f>
        <v/>
      </c>
      <c r="N13" s="41"/>
      <c r="O13" s="33" t="str">
        <f>IF('Run 2'!C16="","",K13-$K$44)</f>
        <v/>
      </c>
      <c r="P13" s="42" t="str">
        <f>IF('Run 2'!C16="","",(K13-$K$44)^2)</f>
        <v/>
      </c>
      <c r="Q13" s="42"/>
      <c r="R13" s="42" t="str">
        <f>IF('Run 2'!C16="","",L13*O13)</f>
        <v/>
      </c>
      <c r="S13" s="42"/>
      <c r="T13" s="42"/>
      <c r="U13" s="42"/>
      <c r="V13" s="42"/>
      <c r="W13" s="42"/>
      <c r="X13" s="42"/>
      <c r="Y13" s="42"/>
    </row>
    <row r="14" spans="1:25" x14ac:dyDescent="0.25">
      <c r="A14" s="43"/>
      <c r="B14" s="31" t="str">
        <f>'Run 2'!A17</f>
        <v>A7</v>
      </c>
      <c r="C14" s="181">
        <v>46</v>
      </c>
      <c r="D14" s="123">
        <f>'Run 2'!C17</f>
        <v>0</v>
      </c>
      <c r="E14" s="33">
        <f>STDEVA(D14:D16)</f>
        <v>0</v>
      </c>
      <c r="F14" s="33">
        <f>AVERAGE(D14:D16)</f>
        <v>0</v>
      </c>
      <c r="G14" s="35" t="e">
        <f t="shared" si="0"/>
        <v>#DIV/0!</v>
      </c>
      <c r="H14" s="35" t="e">
        <f>AVERAGE(G14:G16)</f>
        <v>#DIV/0!</v>
      </c>
      <c r="I14" s="15"/>
      <c r="J14" s="37" t="str">
        <f>IF('Run 2'!C17="","",LOG(C14))</f>
        <v/>
      </c>
      <c r="K14" s="38" t="str">
        <f>IF('Run 2'!C17="","",'Run 2'!C17)</f>
        <v/>
      </c>
      <c r="L14" s="39" t="str">
        <f>IF('Run 2'!C17="","",J14-J$44)</f>
        <v/>
      </c>
      <c r="M14" s="40" t="str">
        <f>IF('Run 2'!C17="","",L14*L14)</f>
        <v/>
      </c>
      <c r="N14" s="41"/>
      <c r="O14" s="33" t="str">
        <f>IF('Run 2'!C17="","",K14-$K$44)</f>
        <v/>
      </c>
      <c r="P14" s="42" t="str">
        <f>IF('Run 2'!C17="","",(K14-$K$44)^2)</f>
        <v/>
      </c>
      <c r="Q14" s="42"/>
      <c r="R14" s="42" t="str">
        <f>IF('Run 2'!C17="","",L14*O14)</f>
        <v/>
      </c>
      <c r="S14" s="42"/>
      <c r="T14" s="42"/>
      <c r="U14" s="42"/>
      <c r="V14" s="42"/>
      <c r="W14" s="42"/>
      <c r="X14" s="42"/>
      <c r="Y14" s="42"/>
    </row>
    <row r="15" spans="1:25" x14ac:dyDescent="0.25">
      <c r="A15" s="43"/>
      <c r="B15" s="44" t="str">
        <f>'Run 2'!A18</f>
        <v>A8</v>
      </c>
      <c r="C15" s="183">
        <v>46</v>
      </c>
      <c r="D15" s="121">
        <f>'Run 2'!C18</f>
        <v>0</v>
      </c>
      <c r="E15" s="38"/>
      <c r="F15" s="38"/>
      <c r="G15" s="47" t="e">
        <f t="shared" si="0"/>
        <v>#DIV/0!</v>
      </c>
      <c r="H15" s="47"/>
      <c r="I15" s="15"/>
      <c r="J15" s="37" t="str">
        <f>IF('Run 2'!C18="","",LOG(C15))</f>
        <v/>
      </c>
      <c r="K15" s="38" t="str">
        <f>IF('Run 2'!C18="","",'Run 2'!C18)</f>
        <v/>
      </c>
      <c r="L15" s="39" t="str">
        <f>IF('Run 2'!C18="","",J15-J$44)</f>
        <v/>
      </c>
      <c r="M15" s="40" t="str">
        <f>IF('Run 2'!C18="","",L15*L15)</f>
        <v/>
      </c>
      <c r="N15" s="41"/>
      <c r="O15" s="33" t="str">
        <f>IF('Run 2'!C18="","",K15-$K$44)</f>
        <v/>
      </c>
      <c r="P15" s="42" t="str">
        <f>IF('Run 2'!C18="","",(K15-$K$44)^2)</f>
        <v/>
      </c>
      <c r="Q15" s="42"/>
      <c r="R15" s="42" t="str">
        <f>IF('Run 2'!C18="","",L15*O15)</f>
        <v/>
      </c>
      <c r="S15" s="42"/>
      <c r="T15" s="42"/>
      <c r="U15" s="42"/>
      <c r="V15" s="42"/>
      <c r="W15" s="42"/>
      <c r="X15" s="42"/>
      <c r="Y15" s="42"/>
    </row>
    <row r="16" spans="1:25" x14ac:dyDescent="0.25">
      <c r="A16" s="43"/>
      <c r="B16" s="44" t="str">
        <f>'Run 2'!A19</f>
        <v>A9</v>
      </c>
      <c r="C16" s="183">
        <v>46</v>
      </c>
      <c r="D16" s="119">
        <f>'Run 2'!C19</f>
        <v>0</v>
      </c>
      <c r="E16" s="51"/>
      <c r="F16" s="51"/>
      <c r="G16" s="53" t="e">
        <f t="shared" si="0"/>
        <v>#DIV/0!</v>
      </c>
      <c r="H16" s="53"/>
      <c r="I16" s="15"/>
      <c r="J16" s="37" t="str">
        <f>IF('Run 2'!C19="","",LOG(C16))</f>
        <v/>
      </c>
      <c r="K16" s="38" t="str">
        <f>IF('Run 2'!C19="","",'Run 2'!C19)</f>
        <v/>
      </c>
      <c r="L16" s="39" t="str">
        <f>IF('Run 2'!C19="","",J16-J$44)</f>
        <v/>
      </c>
      <c r="M16" s="40" t="str">
        <f>IF('Run 2'!C19="","",L16*L16)</f>
        <v/>
      </c>
      <c r="N16" s="41"/>
      <c r="O16" s="33" t="str">
        <f>IF('Run 2'!C19="","",K16-$K$44)</f>
        <v/>
      </c>
      <c r="P16" s="42" t="str">
        <f>IF('Run 2'!C19="","",(K16-$K$44)^2)</f>
        <v/>
      </c>
      <c r="Q16" s="42"/>
      <c r="R16" s="42" t="str">
        <f>IF('Run 2'!C19="","",L16*O16)</f>
        <v/>
      </c>
      <c r="S16" s="42"/>
      <c r="T16" s="42"/>
      <c r="U16" s="42"/>
      <c r="V16" s="42"/>
      <c r="W16" s="42"/>
      <c r="X16" s="42"/>
      <c r="Y16" s="42"/>
    </row>
    <row r="17" spans="1:25" x14ac:dyDescent="0.25">
      <c r="A17" s="20">
        <v>2</v>
      </c>
      <c r="B17" s="31" t="str">
        <f>'Run 2'!A20</f>
        <v>B1</v>
      </c>
      <c r="C17" s="181">
        <v>680</v>
      </c>
      <c r="D17" s="123">
        <f>'Run 2'!C20</f>
        <v>0</v>
      </c>
      <c r="E17" s="122">
        <f>STDEVA(D17:D19)</f>
        <v>0</v>
      </c>
      <c r="F17" s="34">
        <f>AVERAGE(D17:D19)</f>
        <v>0</v>
      </c>
      <c r="G17" s="47" t="e">
        <f t="shared" si="0"/>
        <v>#DIV/0!</v>
      </c>
      <c r="H17" s="36" t="e">
        <f>AVERAGE(G17:G19)</f>
        <v>#DIV/0!</v>
      </c>
      <c r="I17" s="15"/>
      <c r="J17" s="37" t="str">
        <f>IF('Run 2'!C20="","",LOG(C17))</f>
        <v/>
      </c>
      <c r="K17" s="38" t="str">
        <f>IF('Run 2'!C20="","",'Run 2'!C20)</f>
        <v/>
      </c>
      <c r="L17" s="39" t="str">
        <f>IF('Run 2'!C20="","",J17-J$44)</f>
        <v/>
      </c>
      <c r="M17" s="40" t="str">
        <f>IF('Run 2'!C20="","",L17*L17)</f>
        <v/>
      </c>
      <c r="N17" s="41"/>
      <c r="O17" s="33" t="str">
        <f>IF('Run 2'!C20="","",K17-$K$44)</f>
        <v/>
      </c>
      <c r="P17" s="42" t="str">
        <f>IF('Run 2'!C20="","",(K17-$K$44)^2)</f>
        <v/>
      </c>
      <c r="Q17" s="42"/>
      <c r="R17" s="42" t="str">
        <f>IF('Run 2'!C20="","",L17*O17)</f>
        <v/>
      </c>
      <c r="S17" s="42"/>
      <c r="T17" s="42"/>
      <c r="U17" s="42"/>
      <c r="V17" s="42"/>
      <c r="W17" s="42"/>
      <c r="X17" s="42"/>
      <c r="Y17" s="42"/>
    </row>
    <row r="18" spans="1:25" x14ac:dyDescent="0.25">
      <c r="A18" s="43"/>
      <c r="B18" s="44" t="str">
        <f>'Run 2'!A21</f>
        <v>B2</v>
      </c>
      <c r="C18" s="183">
        <v>680</v>
      </c>
      <c r="D18" s="121">
        <f>'Run 2'!C21</f>
        <v>0</v>
      </c>
      <c r="E18" s="120"/>
      <c r="F18" s="46"/>
      <c r="G18" s="47" t="e">
        <f t="shared" si="0"/>
        <v>#DIV/0!</v>
      </c>
      <c r="H18" s="48"/>
      <c r="I18" s="15"/>
      <c r="J18" s="37" t="str">
        <f>IF('Run 2'!C21="","",LOG(C18))</f>
        <v/>
      </c>
      <c r="K18" s="38" t="str">
        <f>IF('Run 2'!C21="","",'Run 2'!C21)</f>
        <v/>
      </c>
      <c r="L18" s="39" t="str">
        <f>IF('Run 2'!C21="","",J18-J$44)</f>
        <v/>
      </c>
      <c r="M18" s="40" t="str">
        <f>IF('Run 2'!C21="","",L18*L18)</f>
        <v/>
      </c>
      <c r="N18" s="41"/>
      <c r="O18" s="33" t="str">
        <f>IF('Run 2'!C21="","",K18-$K$44)</f>
        <v/>
      </c>
      <c r="P18" s="42" t="str">
        <f>IF('Run 2'!C21="","",(K18-$K$44)^2)</f>
        <v/>
      </c>
      <c r="Q18" s="42"/>
      <c r="R18" s="42" t="str">
        <f>IF('Run 2'!C21="","",L18*O18)</f>
        <v/>
      </c>
      <c r="S18" s="42"/>
      <c r="T18" s="42"/>
      <c r="U18" s="42"/>
      <c r="V18" s="42"/>
      <c r="W18" s="42"/>
      <c r="X18" s="42"/>
      <c r="Y18" s="42"/>
    </row>
    <row r="19" spans="1:25" x14ac:dyDescent="0.25">
      <c r="A19" s="43"/>
      <c r="B19" s="44" t="str">
        <f>'Run 2'!A22</f>
        <v>B3</v>
      </c>
      <c r="C19" s="183">
        <v>680</v>
      </c>
      <c r="D19" s="119">
        <f>'Run 2'!C22</f>
        <v>0</v>
      </c>
      <c r="E19" s="118"/>
      <c r="F19" s="52"/>
      <c r="G19" s="53" t="e">
        <f t="shared" si="0"/>
        <v>#DIV/0!</v>
      </c>
      <c r="H19" s="54"/>
      <c r="I19" s="15"/>
      <c r="J19" s="37" t="str">
        <f>IF('Run 2'!C22="","",LOG(C19))</f>
        <v/>
      </c>
      <c r="K19" s="38" t="str">
        <f>IF('Run 2'!C22="","",'Run 2'!C22)</f>
        <v/>
      </c>
      <c r="L19" s="39" t="str">
        <f>IF('Run 2'!C22="","",J19-J$44)</f>
        <v/>
      </c>
      <c r="M19" s="40" t="str">
        <f>IF('Run 2'!C22="","",L19*L19)</f>
        <v/>
      </c>
      <c r="N19" s="41"/>
      <c r="O19" s="33" t="str">
        <f>IF('Run 2'!C22="","",K19-$K$44)</f>
        <v/>
      </c>
      <c r="P19" s="42" t="str">
        <f>IF('Run 2'!C22="","",(K19-$K$44)^2)</f>
        <v/>
      </c>
      <c r="Q19" s="42"/>
      <c r="R19" s="42" t="str">
        <f>IF('Run 2'!C22="","",L19*O19)</f>
        <v/>
      </c>
      <c r="S19" s="42"/>
      <c r="T19" s="42"/>
      <c r="U19" s="42"/>
      <c r="V19" s="42"/>
      <c r="W19" s="42"/>
      <c r="X19" s="42"/>
      <c r="Y19" s="42"/>
    </row>
    <row r="20" spans="1:25" x14ac:dyDescent="0.25">
      <c r="A20" s="43"/>
      <c r="B20" s="31" t="str">
        <f>'Run 2'!A23</f>
        <v>B4</v>
      </c>
      <c r="C20" s="181">
        <v>177</v>
      </c>
      <c r="D20" s="123">
        <f>'Run 2'!C23</f>
        <v>0</v>
      </c>
      <c r="E20" s="122">
        <f>STDEVA(D20:D22)</f>
        <v>0</v>
      </c>
      <c r="F20" s="34">
        <f>AVERAGE(D20:D22)</f>
        <v>0</v>
      </c>
      <c r="G20" s="35" t="e">
        <f t="shared" si="0"/>
        <v>#DIV/0!</v>
      </c>
      <c r="H20" s="36" t="e">
        <f>AVERAGE(G20:G22)</f>
        <v>#DIV/0!</v>
      </c>
      <c r="I20" s="15"/>
      <c r="J20" s="37" t="str">
        <f>IF('Run 2'!C23="","",LOG(C20))</f>
        <v/>
      </c>
      <c r="K20" s="38" t="str">
        <f>IF('Run 2'!C23="","",'Run 2'!C23)</f>
        <v/>
      </c>
      <c r="L20" s="39" t="str">
        <f>IF('Run 2'!C23="","",J20-J$44)</f>
        <v/>
      </c>
      <c r="M20" s="40" t="str">
        <f>IF('Run 2'!C23="","",L20*L20)</f>
        <v/>
      </c>
      <c r="N20" s="41"/>
      <c r="O20" s="33" t="str">
        <f>IF('Run 2'!C23="","",K20-$K$44)</f>
        <v/>
      </c>
      <c r="P20" s="42" t="str">
        <f>IF('Run 2'!C23="","",(K20-$K$44)^2)</f>
        <v/>
      </c>
      <c r="Q20" s="42"/>
      <c r="R20" s="42" t="str">
        <f>IF('Run 2'!C23="","",L20*O20)</f>
        <v/>
      </c>
      <c r="S20" s="42"/>
      <c r="T20" s="42"/>
      <c r="U20" s="42"/>
      <c r="V20" s="42"/>
      <c r="W20" s="42"/>
      <c r="X20" s="42"/>
      <c r="Y20" s="42"/>
    </row>
    <row r="21" spans="1:25" x14ac:dyDescent="0.25">
      <c r="A21" s="43"/>
      <c r="B21" s="44" t="str">
        <f>'Run 2'!A24</f>
        <v>B5</v>
      </c>
      <c r="C21" s="183">
        <v>177</v>
      </c>
      <c r="D21" s="121">
        <f>'Run 2'!C24</f>
        <v>0</v>
      </c>
      <c r="E21" s="120"/>
      <c r="F21" s="46"/>
      <c r="G21" s="47" t="e">
        <f t="shared" si="0"/>
        <v>#DIV/0!</v>
      </c>
      <c r="H21" s="48"/>
      <c r="I21" s="15"/>
      <c r="J21" s="37" t="str">
        <f>IF('Run 2'!C24="","",LOG(C21))</f>
        <v/>
      </c>
      <c r="K21" s="38" t="str">
        <f>IF('Run 2'!C24="","",'Run 2'!C24)</f>
        <v/>
      </c>
      <c r="L21" s="39" t="str">
        <f>IF('Run 2'!C24="","",J21-J$44)</f>
        <v/>
      </c>
      <c r="M21" s="40" t="str">
        <f>IF('Run 2'!C24="","",L21*L21)</f>
        <v/>
      </c>
      <c r="N21" s="41"/>
      <c r="O21" s="33" t="str">
        <f>IF('Run 2'!C24="","",K21-$K$44)</f>
        <v/>
      </c>
      <c r="P21" s="42" t="str">
        <f>IF('Run 2'!C24="","",(K21-$K$44)^2)</f>
        <v/>
      </c>
      <c r="Q21" s="42"/>
      <c r="R21" s="42" t="str">
        <f>IF('Run 2'!C24="","",L21*O21)</f>
        <v/>
      </c>
      <c r="S21" s="42"/>
      <c r="T21" s="42"/>
      <c r="U21" s="42"/>
      <c r="V21" s="42"/>
      <c r="W21" s="42"/>
      <c r="X21" s="42"/>
      <c r="Y21" s="42"/>
    </row>
    <row r="22" spans="1:25" x14ac:dyDescent="0.25">
      <c r="A22" s="43"/>
      <c r="B22" s="44" t="str">
        <f>'Run 2'!A25</f>
        <v>B6</v>
      </c>
      <c r="C22" s="183">
        <v>177</v>
      </c>
      <c r="D22" s="119">
        <f>'Run 2'!C25</f>
        <v>0</v>
      </c>
      <c r="E22" s="118"/>
      <c r="F22" s="52"/>
      <c r="G22" s="53" t="e">
        <f t="shared" si="0"/>
        <v>#DIV/0!</v>
      </c>
      <c r="H22" s="54"/>
      <c r="I22" s="15"/>
      <c r="J22" s="37" t="str">
        <f>IF('Run 2'!C25="","",LOG(C22))</f>
        <v/>
      </c>
      <c r="K22" s="38" t="str">
        <f>IF('Run 2'!C25="","",'Run 2'!C25)</f>
        <v/>
      </c>
      <c r="L22" s="39" t="str">
        <f>IF('Run 2'!C25="","",J22-J$44)</f>
        <v/>
      </c>
      <c r="M22" s="40" t="str">
        <f>IF('Run 2'!C25="","",L22*L22)</f>
        <v/>
      </c>
      <c r="N22" s="41"/>
      <c r="O22" s="33" t="str">
        <f>IF('Run 2'!C25="","",K22-$K$44)</f>
        <v/>
      </c>
      <c r="P22" s="42" t="str">
        <f>IF('Run 2'!C25="","",(K22-$K$44)^2)</f>
        <v/>
      </c>
      <c r="Q22" s="42"/>
      <c r="R22" s="42" t="str">
        <f>IF('Run 2'!C25="","",L22*O22)</f>
        <v/>
      </c>
      <c r="S22" s="42"/>
      <c r="T22" s="42"/>
      <c r="U22" s="42"/>
      <c r="V22" s="42"/>
      <c r="W22" s="42"/>
      <c r="X22" s="42"/>
      <c r="Y22" s="42"/>
    </row>
    <row r="23" spans="1:25" x14ac:dyDescent="0.25">
      <c r="A23" s="43"/>
      <c r="B23" s="31" t="str">
        <f>'Run 2'!A26</f>
        <v>B7</v>
      </c>
      <c r="C23" s="181">
        <v>46</v>
      </c>
      <c r="D23" s="123">
        <f>'Run 2'!C26</f>
        <v>0</v>
      </c>
      <c r="E23" s="122">
        <f>STDEVA(D23:D25)</f>
        <v>0</v>
      </c>
      <c r="F23" s="34">
        <f>AVERAGE(D23:D25)</f>
        <v>0</v>
      </c>
      <c r="G23" s="35" t="e">
        <f t="shared" si="0"/>
        <v>#DIV/0!</v>
      </c>
      <c r="H23" s="36" t="e">
        <f>AVERAGE(G23:G25)</f>
        <v>#DIV/0!</v>
      </c>
      <c r="I23" s="15"/>
      <c r="J23" s="37" t="str">
        <f>IF('Run 2'!C26="","",LOG(C23))</f>
        <v/>
      </c>
      <c r="K23" s="38" t="str">
        <f>IF('Run 2'!C26="","",'Run 2'!C26)</f>
        <v/>
      </c>
      <c r="L23" s="39" t="str">
        <f>IF('Run 2'!C26="","",J23-J$44)</f>
        <v/>
      </c>
      <c r="M23" s="40" t="str">
        <f>IF('Run 2'!C26="","",L23*L23)</f>
        <v/>
      </c>
      <c r="N23" s="41"/>
      <c r="O23" s="33" t="str">
        <f>IF('Run 2'!C26="","",K23-$K$44)</f>
        <v/>
      </c>
      <c r="P23" s="42" t="str">
        <f>IF('Run 2'!C26="","",(K23-$K$44)^2)</f>
        <v/>
      </c>
      <c r="Q23" s="42"/>
      <c r="R23" s="42" t="str">
        <f>IF('Run 2'!C26="","",L23*O23)</f>
        <v/>
      </c>
      <c r="S23" s="42"/>
      <c r="T23" s="42"/>
      <c r="U23" s="42"/>
      <c r="V23" s="42"/>
      <c r="W23" s="42"/>
      <c r="X23" s="42"/>
      <c r="Y23" s="42"/>
    </row>
    <row r="24" spans="1:25" x14ac:dyDescent="0.25">
      <c r="A24" s="43"/>
      <c r="B24" s="44" t="str">
        <f>'Run 2'!A27</f>
        <v>B8</v>
      </c>
      <c r="C24" s="183">
        <v>46</v>
      </c>
      <c r="D24" s="121">
        <f>'Run 2'!C27</f>
        <v>0</v>
      </c>
      <c r="E24" s="120"/>
      <c r="F24" s="46"/>
      <c r="G24" s="47" t="e">
        <f t="shared" si="0"/>
        <v>#DIV/0!</v>
      </c>
      <c r="H24" s="48"/>
      <c r="I24" s="15"/>
      <c r="J24" s="37" t="str">
        <f>IF('Run 2'!C27="","",LOG(C24))</f>
        <v/>
      </c>
      <c r="K24" s="38" t="str">
        <f>IF('Run 2'!C27="","",'Run 2'!C27)</f>
        <v/>
      </c>
      <c r="L24" s="39" t="str">
        <f>IF('Run 2'!C27="","",J24-J$44)</f>
        <v/>
      </c>
      <c r="M24" s="40" t="str">
        <f>IF('Run 2'!C27="","",L24*L24)</f>
        <v/>
      </c>
      <c r="N24" s="41"/>
      <c r="O24" s="33" t="str">
        <f>IF('Run 2'!C27="","",K24-$K$44)</f>
        <v/>
      </c>
      <c r="P24" s="42" t="str">
        <f>IF('Run 2'!C27="","",(K24-$K$44)^2)</f>
        <v/>
      </c>
      <c r="Q24" s="42"/>
      <c r="R24" s="42" t="str">
        <f>IF('Run 2'!C27="","",L24*O24)</f>
        <v/>
      </c>
      <c r="S24" s="42"/>
      <c r="T24" s="42"/>
      <c r="U24" s="42"/>
      <c r="V24" s="42"/>
      <c r="W24" s="42"/>
      <c r="X24" s="42"/>
      <c r="Y24" s="42"/>
    </row>
    <row r="25" spans="1:25" x14ac:dyDescent="0.25">
      <c r="A25" s="43"/>
      <c r="B25" s="44" t="str">
        <f>'Run 2'!A28</f>
        <v>B9</v>
      </c>
      <c r="C25" s="183">
        <v>46</v>
      </c>
      <c r="D25" s="119">
        <f>'Run 2'!C28</f>
        <v>0</v>
      </c>
      <c r="E25" s="118"/>
      <c r="F25" s="52"/>
      <c r="G25" s="53" t="e">
        <f t="shared" si="0"/>
        <v>#DIV/0!</v>
      </c>
      <c r="H25" s="54"/>
      <c r="I25" s="15"/>
      <c r="J25" s="37" t="str">
        <f>IF('Run 2'!C28="","",LOG(C25))</f>
        <v/>
      </c>
      <c r="K25" s="38" t="str">
        <f>IF('Run 2'!C28="","",'Run 2'!C28)</f>
        <v/>
      </c>
      <c r="L25" s="39" t="str">
        <f>IF('Run 2'!C28="","",J25-J$44)</f>
        <v/>
      </c>
      <c r="M25" s="40" t="str">
        <f>IF('Run 2'!C28="","",L25*L25)</f>
        <v/>
      </c>
      <c r="N25" s="41"/>
      <c r="O25" s="33" t="str">
        <f>IF('Run 2'!C28="","",K25-$K$44)</f>
        <v/>
      </c>
      <c r="P25" s="42" t="str">
        <f>IF('Run 2'!C28="","",(K25-$K$44)^2)</f>
        <v/>
      </c>
      <c r="Q25" s="42"/>
      <c r="R25" s="42" t="str">
        <f>IF('Run 2'!C28="","",L25*O25)</f>
        <v/>
      </c>
      <c r="S25" s="42"/>
      <c r="T25" s="42"/>
      <c r="U25" s="42"/>
      <c r="V25" s="42"/>
      <c r="W25" s="42"/>
      <c r="X25" s="42"/>
      <c r="Y25" s="42"/>
    </row>
    <row r="26" spans="1:25" x14ac:dyDescent="0.25">
      <c r="A26" s="20">
        <v>3</v>
      </c>
      <c r="B26" s="31" t="str">
        <f>'Run 2'!A29</f>
        <v>C1</v>
      </c>
      <c r="C26" s="181">
        <v>680</v>
      </c>
      <c r="D26" s="123">
        <f>'Run 2'!C29</f>
        <v>0</v>
      </c>
      <c r="E26" s="122">
        <f>STDEVA(D26:D28)</f>
        <v>0</v>
      </c>
      <c r="F26" s="34">
        <f>AVERAGE(D26:D28)</f>
        <v>0</v>
      </c>
      <c r="G26" s="35" t="e">
        <f t="shared" si="0"/>
        <v>#DIV/0!</v>
      </c>
      <c r="H26" s="36" t="e">
        <f>AVERAGE(G26:G28)</f>
        <v>#DIV/0!</v>
      </c>
      <c r="I26" s="15"/>
      <c r="J26" s="37" t="str">
        <f>IF('Run 2'!C29="","",LOG(C26))</f>
        <v/>
      </c>
      <c r="K26" s="38" t="str">
        <f>IF('Run 2'!C29="","",'Run 2'!C29)</f>
        <v/>
      </c>
      <c r="L26" s="39" t="str">
        <f>IF('Run 2'!C29="","",J26-J$44)</f>
        <v/>
      </c>
      <c r="M26" s="40" t="str">
        <f>IF('Run 2'!C29="","",L26*L26)</f>
        <v/>
      </c>
      <c r="N26" s="41"/>
      <c r="O26" s="33" t="str">
        <f>IF('Run 2'!C29="","",K26-$K$44)</f>
        <v/>
      </c>
      <c r="P26" s="42" t="str">
        <f>IF('Run 2'!C29="","",(K26-$K$44)^2)</f>
        <v/>
      </c>
      <c r="Q26" s="42"/>
      <c r="R26" s="42" t="str">
        <f>IF('Run 2'!C29="","",L26*O26)</f>
        <v/>
      </c>
      <c r="S26" s="42"/>
      <c r="T26" s="42"/>
      <c r="U26" s="42"/>
      <c r="V26" s="42"/>
      <c r="W26" s="42"/>
      <c r="X26" s="42"/>
      <c r="Y26" s="42"/>
    </row>
    <row r="27" spans="1:25" x14ac:dyDescent="0.25">
      <c r="A27" s="43"/>
      <c r="B27" s="44" t="str">
        <f>'Run 2'!A30</f>
        <v>C2</v>
      </c>
      <c r="C27" s="183">
        <v>680</v>
      </c>
      <c r="D27" s="121">
        <f>'Run 2'!C30</f>
        <v>0</v>
      </c>
      <c r="E27" s="120"/>
      <c r="F27" s="46"/>
      <c r="G27" s="47" t="e">
        <f t="shared" si="0"/>
        <v>#DIV/0!</v>
      </c>
      <c r="H27" s="48"/>
      <c r="I27" s="15"/>
      <c r="J27" s="37" t="str">
        <f>IF('Run 2'!C30="","",LOG(C27))</f>
        <v/>
      </c>
      <c r="K27" s="38" t="str">
        <f>IF('Run 2'!C30="","",'Run 2'!C30)</f>
        <v/>
      </c>
      <c r="L27" s="39" t="str">
        <f>IF('Run 2'!C30="","",J27-J$44)</f>
        <v/>
      </c>
      <c r="M27" s="40" t="str">
        <f>IF('Run 2'!C30="","",L27*L27)</f>
        <v/>
      </c>
      <c r="N27" s="41"/>
      <c r="O27" s="33" t="str">
        <f>IF('Run 2'!C30="","",K27-$K$44)</f>
        <v/>
      </c>
      <c r="P27" s="42" t="str">
        <f>IF('Run 2'!C30="","",(K27-$K$44)^2)</f>
        <v/>
      </c>
      <c r="Q27" s="42"/>
      <c r="R27" s="42" t="str">
        <f>IF('Run 2'!C30="","",L27*O27)</f>
        <v/>
      </c>
      <c r="S27" s="42"/>
      <c r="T27" s="42"/>
      <c r="U27" s="42"/>
      <c r="V27" s="42"/>
      <c r="W27" s="42"/>
      <c r="X27" s="42"/>
      <c r="Y27" s="42"/>
    </row>
    <row r="28" spans="1:25" x14ac:dyDescent="0.25">
      <c r="A28" s="43"/>
      <c r="B28" s="44" t="str">
        <f>'Run 2'!A31</f>
        <v>C3</v>
      </c>
      <c r="C28" s="183">
        <v>680</v>
      </c>
      <c r="D28" s="119">
        <f>'Run 2'!C31</f>
        <v>0</v>
      </c>
      <c r="E28" s="118"/>
      <c r="F28" s="52"/>
      <c r="G28" s="53" t="e">
        <f t="shared" si="0"/>
        <v>#DIV/0!</v>
      </c>
      <c r="H28" s="54"/>
      <c r="I28" s="15"/>
      <c r="J28" s="37" t="str">
        <f>IF('Run 2'!C31="","",LOG(C28))</f>
        <v/>
      </c>
      <c r="K28" s="38" t="str">
        <f>IF('Run 2'!C31="","",'Run 2'!C31)</f>
        <v/>
      </c>
      <c r="L28" s="39" t="str">
        <f>IF('Run 2'!C31="","",J28-J$44)</f>
        <v/>
      </c>
      <c r="M28" s="40" t="str">
        <f>IF('Run 2'!C31="","",L28*L28)</f>
        <v/>
      </c>
      <c r="N28" s="41"/>
      <c r="O28" s="33" t="str">
        <f>IF('Run 2'!C31="","",K28-$K$44)</f>
        <v/>
      </c>
      <c r="P28" s="42" t="str">
        <f>IF('Run 2'!C31="","",(K28-$K$44)^2)</f>
        <v/>
      </c>
      <c r="Q28" s="42"/>
      <c r="R28" s="42" t="str">
        <f>IF('Run 2'!C31="","",L28*O28)</f>
        <v/>
      </c>
      <c r="S28" s="42"/>
      <c r="T28" s="42"/>
      <c r="U28" s="42"/>
      <c r="V28" s="42"/>
      <c r="W28" s="42"/>
      <c r="X28" s="42"/>
      <c r="Y28" s="42"/>
    </row>
    <row r="29" spans="1:25" x14ac:dyDescent="0.25">
      <c r="A29" s="43"/>
      <c r="B29" s="31" t="str">
        <f>'Run 2'!A32</f>
        <v>C4</v>
      </c>
      <c r="C29" s="181">
        <v>177</v>
      </c>
      <c r="D29" s="123">
        <f>'Run 2'!C32</f>
        <v>0</v>
      </c>
      <c r="E29" s="122">
        <f>STDEVA(D29:D31)</f>
        <v>0</v>
      </c>
      <c r="F29" s="34">
        <f>AVERAGE(D29:D31)</f>
        <v>0</v>
      </c>
      <c r="G29" s="35" t="e">
        <f t="shared" si="0"/>
        <v>#DIV/0!</v>
      </c>
      <c r="H29" s="36" t="e">
        <f>AVERAGE(G29:G31)</f>
        <v>#DIV/0!</v>
      </c>
      <c r="I29" s="15"/>
      <c r="J29" s="37" t="str">
        <f>IF('Run 2'!C32="","",LOG(C29))</f>
        <v/>
      </c>
      <c r="K29" s="38" t="str">
        <f>IF('Run 2'!C32="","",'Run 2'!C32)</f>
        <v/>
      </c>
      <c r="L29" s="39" t="str">
        <f>IF('Run 2'!C32="","",J29-J$44)</f>
        <v/>
      </c>
      <c r="M29" s="40" t="str">
        <f>IF('Run 2'!C32="","",L29*L29)</f>
        <v/>
      </c>
      <c r="N29" s="41"/>
      <c r="O29" s="33" t="str">
        <f>IF('Run 2'!C32="","",K29-$K$44)</f>
        <v/>
      </c>
      <c r="P29" s="42" t="str">
        <f>IF('Run 2'!C32="","",(K29-$K$44)^2)</f>
        <v/>
      </c>
      <c r="Q29" s="42"/>
      <c r="R29" s="42" t="str">
        <f>IF('Run 2'!C32="","",L29*O29)</f>
        <v/>
      </c>
      <c r="S29" s="42"/>
      <c r="T29" s="42"/>
      <c r="U29" s="42"/>
      <c r="V29" s="42"/>
      <c r="W29" s="42"/>
      <c r="X29" s="42"/>
      <c r="Y29" s="42"/>
    </row>
    <row r="30" spans="1:25" x14ac:dyDescent="0.25">
      <c r="A30" s="43"/>
      <c r="B30" s="44" t="str">
        <f>'Run 2'!A33</f>
        <v>C5</v>
      </c>
      <c r="C30" s="183">
        <v>177</v>
      </c>
      <c r="D30" s="121">
        <f>'Run 2'!C33</f>
        <v>0</v>
      </c>
      <c r="E30" s="120"/>
      <c r="F30" s="46"/>
      <c r="G30" s="47" t="e">
        <f t="shared" si="0"/>
        <v>#DIV/0!</v>
      </c>
      <c r="H30" s="48"/>
      <c r="I30" s="15"/>
      <c r="J30" s="37" t="str">
        <f>IF('Run 2'!C33="","",LOG(C30))</f>
        <v/>
      </c>
      <c r="K30" s="38" t="str">
        <f>IF('Run 2'!C33="","",'Run 2'!C33)</f>
        <v/>
      </c>
      <c r="L30" s="39" t="str">
        <f>IF('Run 2'!C33="","",J30-J$44)</f>
        <v/>
      </c>
      <c r="M30" s="40" t="str">
        <f>IF('Run 2'!C33="","",L30*L30)</f>
        <v/>
      </c>
      <c r="N30" s="41"/>
      <c r="O30" s="33" t="str">
        <f>IF('Run 2'!C33="","",K30-$K$44)</f>
        <v/>
      </c>
      <c r="P30" s="42" t="str">
        <f>IF('Run 2'!C33="","",(K30-$K$44)^2)</f>
        <v/>
      </c>
      <c r="Q30" s="42"/>
      <c r="R30" s="42" t="str">
        <f>IF('Run 2'!C33="","",L30*O30)</f>
        <v/>
      </c>
      <c r="S30" s="42"/>
      <c r="T30" s="42"/>
      <c r="U30" s="42"/>
      <c r="V30" s="42"/>
      <c r="W30" s="42"/>
      <c r="X30" s="42"/>
      <c r="Y30" s="42"/>
    </row>
    <row r="31" spans="1:25" x14ac:dyDescent="0.25">
      <c r="A31" s="43"/>
      <c r="B31" s="44" t="str">
        <f>'Run 2'!A34</f>
        <v>C6</v>
      </c>
      <c r="C31" s="183">
        <v>177</v>
      </c>
      <c r="D31" s="119">
        <f>'Run 2'!C34</f>
        <v>0</v>
      </c>
      <c r="E31" s="118"/>
      <c r="F31" s="52"/>
      <c r="G31" s="53" t="e">
        <f t="shared" si="0"/>
        <v>#DIV/0!</v>
      </c>
      <c r="H31" s="54"/>
      <c r="I31" s="15"/>
      <c r="J31" s="37" t="str">
        <f>IF('Run 2'!C34="","",LOG(C31))</f>
        <v/>
      </c>
      <c r="K31" s="38" t="str">
        <f>IF('Run 2'!C34="","",'Run 2'!C34)</f>
        <v/>
      </c>
      <c r="L31" s="39" t="str">
        <f>IF('Run 2'!C34="","",J31-J$44)</f>
        <v/>
      </c>
      <c r="M31" s="40" t="str">
        <f>IF('Run 2'!C34="","",L31*L31)</f>
        <v/>
      </c>
      <c r="N31" s="41"/>
      <c r="O31" s="33" t="str">
        <f>IF('Run 2'!C34="","",K31-$K$44)</f>
        <v/>
      </c>
      <c r="P31" s="42" t="str">
        <f>IF('Run 2'!C34="","",(K31-$K$44)^2)</f>
        <v/>
      </c>
      <c r="Q31" s="42"/>
      <c r="R31" s="42" t="str">
        <f>IF('Run 2'!C34="","",L31*O31)</f>
        <v/>
      </c>
      <c r="S31" s="42"/>
      <c r="T31" s="42"/>
      <c r="U31" s="42"/>
      <c r="V31" s="42"/>
      <c r="W31" s="42"/>
      <c r="X31" s="42"/>
      <c r="Y31" s="42"/>
    </row>
    <row r="32" spans="1:25" x14ac:dyDescent="0.25">
      <c r="A32" s="43"/>
      <c r="B32" s="31" t="str">
        <f>'Run 2'!A35</f>
        <v>C7</v>
      </c>
      <c r="C32" s="181">
        <v>46</v>
      </c>
      <c r="D32" s="123">
        <f>'Run 2'!C35</f>
        <v>0</v>
      </c>
      <c r="E32" s="122">
        <f>STDEVA(D32:D34)</f>
        <v>0</v>
      </c>
      <c r="F32" s="34">
        <f>AVERAGE(D32:D34)</f>
        <v>0</v>
      </c>
      <c r="G32" s="35" t="e">
        <f t="shared" si="0"/>
        <v>#DIV/0!</v>
      </c>
      <c r="H32" s="36" t="e">
        <f>AVERAGE(G32:G34)</f>
        <v>#DIV/0!</v>
      </c>
      <c r="I32" s="15"/>
      <c r="J32" s="37" t="str">
        <f>IF('Run 2'!C35="","",LOG(C32))</f>
        <v/>
      </c>
      <c r="K32" s="38" t="str">
        <f>IF('Run 2'!C35="","",'Run 2'!C35)</f>
        <v/>
      </c>
      <c r="L32" s="39" t="str">
        <f>IF('Run 2'!C35="","",J32-J$44)</f>
        <v/>
      </c>
      <c r="M32" s="40" t="str">
        <f>IF('Run 2'!C35="","",L32*L32)</f>
        <v/>
      </c>
      <c r="N32" s="41"/>
      <c r="O32" s="33" t="str">
        <f>IF('Run 2'!C35="","",K32-$K$44)</f>
        <v/>
      </c>
      <c r="P32" s="42" t="str">
        <f>IF('Run 2'!C35="","",(K32-$K$44)^2)</f>
        <v/>
      </c>
      <c r="Q32" s="42"/>
      <c r="R32" s="42" t="str">
        <f>IF('Run 2'!C35="","",L32*O32)</f>
        <v/>
      </c>
      <c r="S32" s="42"/>
      <c r="T32" s="42"/>
      <c r="U32" s="42"/>
      <c r="V32" s="42"/>
      <c r="W32" s="42"/>
      <c r="X32" s="42"/>
      <c r="Y32" s="42"/>
    </row>
    <row r="33" spans="1:25" x14ac:dyDescent="0.25">
      <c r="A33" s="43"/>
      <c r="B33" s="44" t="str">
        <f>'Run 2'!A36</f>
        <v>C8</v>
      </c>
      <c r="C33" s="183">
        <v>46</v>
      </c>
      <c r="D33" s="121">
        <f>'Run 2'!C36</f>
        <v>0</v>
      </c>
      <c r="E33" s="120"/>
      <c r="F33" s="46"/>
      <c r="G33" s="47" t="e">
        <f t="shared" si="0"/>
        <v>#DIV/0!</v>
      </c>
      <c r="H33" s="48"/>
      <c r="I33" s="15"/>
      <c r="J33" s="37" t="str">
        <f>IF('Run 2'!C36="","",LOG(C33))</f>
        <v/>
      </c>
      <c r="K33" s="38" t="str">
        <f>IF('Run 2'!C36="","",'Run 2'!C36)</f>
        <v/>
      </c>
      <c r="L33" s="39" t="str">
        <f>IF('Run 2'!C36="","",J33-J$44)</f>
        <v/>
      </c>
      <c r="M33" s="40" t="str">
        <f>IF('Run 2'!C36="","",L33*L33)</f>
        <v/>
      </c>
      <c r="N33" s="41"/>
      <c r="O33" s="33" t="str">
        <f>IF('Run 2'!C36="","",K33-$K$44)</f>
        <v/>
      </c>
      <c r="P33" s="42" t="str">
        <f>IF('Run 2'!C36="","",(K33-$K$44)^2)</f>
        <v/>
      </c>
      <c r="Q33" s="42"/>
      <c r="R33" s="42" t="str">
        <f>IF('Run 2'!C36="","",L33*O33)</f>
        <v/>
      </c>
      <c r="S33" s="42"/>
      <c r="T33" s="42"/>
      <c r="U33" s="42"/>
      <c r="V33" s="42"/>
      <c r="W33" s="42"/>
      <c r="X33" s="42"/>
      <c r="Y33" s="42"/>
    </row>
    <row r="34" spans="1:25" x14ac:dyDescent="0.25">
      <c r="A34" s="43"/>
      <c r="B34" s="44" t="str">
        <f>'Run 2'!A37</f>
        <v>C9</v>
      </c>
      <c r="C34" s="183">
        <v>46</v>
      </c>
      <c r="D34" s="119">
        <f>'Run 2'!C37</f>
        <v>0</v>
      </c>
      <c r="E34" s="120"/>
      <c r="F34" s="46"/>
      <c r="G34" s="47" t="e">
        <f t="shared" si="0"/>
        <v>#DIV/0!</v>
      </c>
      <c r="H34" s="48"/>
      <c r="I34" s="15"/>
      <c r="J34" s="37" t="str">
        <f>IF('Run 2'!C37="","",LOG(C34))</f>
        <v/>
      </c>
      <c r="K34" s="38" t="str">
        <f>IF('Run 2'!C37="","",'Run 2'!C37)</f>
        <v/>
      </c>
      <c r="L34" s="39" t="str">
        <f>IF('Run 2'!C37="","",J34-J$44)</f>
        <v/>
      </c>
      <c r="M34" s="40" t="str">
        <f>IF('Run 2'!C37="","",L34*L34)</f>
        <v/>
      </c>
      <c r="N34" s="41"/>
      <c r="O34" s="33" t="str">
        <f>IF('Run 2'!C37="","",K34-$K$44)</f>
        <v/>
      </c>
      <c r="P34" s="42" t="str">
        <f>IF('Run 2'!C37="","",(K34-$K$44)^2)</f>
        <v/>
      </c>
      <c r="Q34" s="42"/>
      <c r="R34" s="42" t="str">
        <f>IF('Run 2'!C37="","",L34*O34)</f>
        <v/>
      </c>
      <c r="S34" s="42"/>
      <c r="T34" s="42"/>
      <c r="U34" s="42"/>
      <c r="V34" s="42"/>
      <c r="W34" s="42"/>
      <c r="X34" s="42"/>
      <c r="Y34" s="42"/>
    </row>
    <row r="35" spans="1:25" x14ac:dyDescent="0.25">
      <c r="A35" s="20">
        <v>4</v>
      </c>
      <c r="B35" s="31" t="str">
        <f>'Run 2'!A38</f>
        <v>D1</v>
      </c>
      <c r="C35" s="181">
        <v>680</v>
      </c>
      <c r="D35" s="123">
        <f>'Run 2'!C38</f>
        <v>0</v>
      </c>
      <c r="E35" s="122">
        <f>STDEVA(D35:D37)</f>
        <v>0</v>
      </c>
      <c r="F35" s="34">
        <f>AVERAGE(D35:D37)</f>
        <v>0</v>
      </c>
      <c r="G35" s="35" t="e">
        <f t="shared" si="0"/>
        <v>#DIV/0!</v>
      </c>
      <c r="H35" s="36" t="e">
        <f>AVERAGE(G35:G37)</f>
        <v>#DIV/0!</v>
      </c>
      <c r="I35" s="15"/>
      <c r="J35" s="37" t="str">
        <f>IF('Run 2'!C38="","",LOG(C35))</f>
        <v/>
      </c>
      <c r="K35" s="38" t="str">
        <f>IF('Run 2'!C38="","",'Run 2'!C38)</f>
        <v/>
      </c>
      <c r="L35" s="39" t="str">
        <f>IF('Run 2'!C38="","",J35-J$44)</f>
        <v/>
      </c>
      <c r="M35" s="40" t="str">
        <f>IF('Run 2'!C38="","",L35*L35)</f>
        <v/>
      </c>
      <c r="N35" s="41"/>
      <c r="O35" s="33" t="str">
        <f>IF('Run 2'!C38="","",K35-$K$44)</f>
        <v/>
      </c>
      <c r="P35" s="42" t="str">
        <f>IF('Run 2'!C38="","",(K35-$K$44)^2)</f>
        <v/>
      </c>
      <c r="Q35" s="42"/>
      <c r="R35" s="42" t="str">
        <f>IF('Run 2'!C38="","",L35*O35)</f>
        <v/>
      </c>
      <c r="S35" s="42"/>
      <c r="T35" s="42"/>
      <c r="U35" s="42"/>
      <c r="V35" s="42"/>
      <c r="W35" s="42"/>
      <c r="X35" s="42"/>
      <c r="Y35" s="42"/>
    </row>
    <row r="36" spans="1:25" x14ac:dyDescent="0.25">
      <c r="A36" s="43"/>
      <c r="B36" s="44" t="str">
        <f>'Run 2'!A39</f>
        <v>D2</v>
      </c>
      <c r="C36" s="183">
        <v>680</v>
      </c>
      <c r="D36" s="121">
        <f>'Run 2'!C39</f>
        <v>0</v>
      </c>
      <c r="E36" s="120"/>
      <c r="F36" s="46"/>
      <c r="G36" s="47" t="e">
        <f t="shared" si="0"/>
        <v>#DIV/0!</v>
      </c>
      <c r="H36" s="48"/>
      <c r="I36" s="15"/>
      <c r="J36" s="37" t="str">
        <f>IF('Run 2'!C39="","",LOG(C36))</f>
        <v/>
      </c>
      <c r="K36" s="38" t="str">
        <f>IF('Run 2'!C39="","",'Run 2'!C39)</f>
        <v/>
      </c>
      <c r="L36" s="39" t="str">
        <f>IF('Run 2'!C39="","",J36-J$44)</f>
        <v/>
      </c>
      <c r="M36" s="40" t="str">
        <f>IF('Run 2'!C39="","",L36*L36)</f>
        <v/>
      </c>
      <c r="N36" s="41"/>
      <c r="O36" s="33" t="str">
        <f>IF('Run 2'!C39="","",K36-$K$44)</f>
        <v/>
      </c>
      <c r="P36" s="42" t="str">
        <f>IF('Run 2'!C39="","",(K36-$K$44)^2)</f>
        <v/>
      </c>
      <c r="Q36" s="42"/>
      <c r="R36" s="42" t="str">
        <f>IF('Run 2'!C39="","",L36*O36)</f>
        <v/>
      </c>
      <c r="S36" s="42"/>
      <c r="T36" s="42"/>
      <c r="U36" s="42"/>
      <c r="V36" s="42"/>
      <c r="W36" s="42"/>
      <c r="X36" s="42"/>
      <c r="Y36" s="42"/>
    </row>
    <row r="37" spans="1:25" x14ac:dyDescent="0.25">
      <c r="A37" s="43"/>
      <c r="B37" s="44" t="str">
        <f>'Run 2'!A40</f>
        <v>D3</v>
      </c>
      <c r="C37" s="183">
        <v>680</v>
      </c>
      <c r="D37" s="119">
        <f>'Run 2'!C40</f>
        <v>0</v>
      </c>
      <c r="E37" s="118"/>
      <c r="F37" s="52"/>
      <c r="G37" s="53" t="e">
        <f t="shared" si="0"/>
        <v>#DIV/0!</v>
      </c>
      <c r="H37" s="54"/>
      <c r="I37" s="15"/>
      <c r="J37" s="37" t="str">
        <f>IF('Run 2'!C40="","",LOG(C37))</f>
        <v/>
      </c>
      <c r="K37" s="38" t="str">
        <f>IF('Run 2'!C40="","",'Run 2'!C40)</f>
        <v/>
      </c>
      <c r="L37" s="39" t="str">
        <f>IF('Run 2'!C40="","",J37-J$44)</f>
        <v/>
      </c>
      <c r="M37" s="40" t="str">
        <f>IF('Run 2'!C40="","",L37*L37)</f>
        <v/>
      </c>
      <c r="N37" s="41"/>
      <c r="O37" s="33" t="str">
        <f>IF('Run 2'!C40="","",K37-$K$44)</f>
        <v/>
      </c>
      <c r="P37" s="42" t="str">
        <f>IF('Run 2'!C40="","",(K37-$K$44)^2)</f>
        <v/>
      </c>
      <c r="Q37" s="42"/>
      <c r="R37" s="42" t="str">
        <f>IF('Run 2'!C40="","",L37*O37)</f>
        <v/>
      </c>
      <c r="S37" s="42"/>
      <c r="T37" s="42"/>
      <c r="U37" s="42"/>
      <c r="V37" s="42"/>
      <c r="W37" s="42"/>
      <c r="X37" s="42"/>
      <c r="Y37" s="42"/>
    </row>
    <row r="38" spans="1:25" x14ac:dyDescent="0.25">
      <c r="A38" s="43"/>
      <c r="B38" s="31" t="str">
        <f>'Run 2'!A41</f>
        <v>D4</v>
      </c>
      <c r="C38" s="181">
        <v>177</v>
      </c>
      <c r="D38" s="123">
        <f>'Run 2'!C41</f>
        <v>0</v>
      </c>
      <c r="E38" s="122">
        <f>STDEVA(D38:D40)</f>
        <v>0</v>
      </c>
      <c r="F38" s="34">
        <f>AVERAGE(D38:D40)</f>
        <v>0</v>
      </c>
      <c r="G38" s="35" t="e">
        <f t="shared" si="0"/>
        <v>#DIV/0!</v>
      </c>
      <c r="H38" s="36" t="e">
        <f>AVERAGE(G38:G40)</f>
        <v>#DIV/0!</v>
      </c>
      <c r="I38" s="15"/>
      <c r="J38" s="37" t="str">
        <f>IF('Run 2'!C41="","",LOG(C38))</f>
        <v/>
      </c>
      <c r="K38" s="38" t="str">
        <f>IF('Run 2'!C41="","",'Run 2'!C41)</f>
        <v/>
      </c>
      <c r="L38" s="39" t="str">
        <f>IF('Run 2'!C41="","",J38-J$44)</f>
        <v/>
      </c>
      <c r="M38" s="40" t="str">
        <f>IF('Run 2'!C41="","",L38*L38)</f>
        <v/>
      </c>
      <c r="N38" s="41"/>
      <c r="O38" s="33" t="str">
        <f>IF('Run 2'!C41="","",K38-$K$44)</f>
        <v/>
      </c>
      <c r="P38" s="42" t="str">
        <f>IF('Run 2'!C41="","",(K38-$K$44)^2)</f>
        <v/>
      </c>
      <c r="Q38" s="42"/>
      <c r="R38" s="42" t="str">
        <f>IF('Run 2'!C41="","",L38*O38)</f>
        <v/>
      </c>
      <c r="S38" s="42"/>
      <c r="T38" s="42"/>
      <c r="U38" s="42"/>
      <c r="V38" s="42"/>
      <c r="W38" s="42"/>
      <c r="X38" s="42"/>
      <c r="Y38" s="42"/>
    </row>
    <row r="39" spans="1:25" x14ac:dyDescent="0.25">
      <c r="A39" s="43"/>
      <c r="B39" s="44" t="str">
        <f>'Run 2'!A42</f>
        <v>D5</v>
      </c>
      <c r="C39" s="183">
        <v>177</v>
      </c>
      <c r="D39" s="121">
        <f>'Run 2'!C42</f>
        <v>0</v>
      </c>
      <c r="E39" s="120"/>
      <c r="F39" s="46"/>
      <c r="G39" s="47" t="e">
        <f t="shared" si="0"/>
        <v>#DIV/0!</v>
      </c>
      <c r="H39" s="48"/>
      <c r="I39" s="15"/>
      <c r="J39" s="37" t="str">
        <f>IF('Run 2'!C42="","",LOG(C39))</f>
        <v/>
      </c>
      <c r="K39" s="38" t="str">
        <f>IF('Run 2'!C42="","",'Run 2'!C42)</f>
        <v/>
      </c>
      <c r="L39" s="39" t="str">
        <f>IF('Run 2'!C42="","",J39-J$44)</f>
        <v/>
      </c>
      <c r="M39" s="40" t="str">
        <f>IF('Run 2'!C42="","",L39*L39)</f>
        <v/>
      </c>
      <c r="N39" s="41"/>
      <c r="O39" s="33" t="str">
        <f>IF('Run 2'!C42="","",K39-$K$44)</f>
        <v/>
      </c>
      <c r="P39" s="42" t="str">
        <f>IF('Run 2'!C42="","",(K39-$K$44)^2)</f>
        <v/>
      </c>
      <c r="Q39" s="42"/>
      <c r="R39" s="42" t="str">
        <f>IF('Run 2'!C42="","",L39*O39)</f>
        <v/>
      </c>
      <c r="S39" s="42"/>
      <c r="T39" s="42"/>
      <c r="U39" s="42"/>
      <c r="V39" s="42"/>
      <c r="W39" s="42"/>
      <c r="X39" s="42"/>
      <c r="Y39" s="42"/>
    </row>
    <row r="40" spans="1:25" x14ac:dyDescent="0.25">
      <c r="A40" s="43"/>
      <c r="B40" s="44" t="str">
        <f>'Run 2'!A43</f>
        <v>D6</v>
      </c>
      <c r="C40" s="183">
        <v>177</v>
      </c>
      <c r="D40" s="119">
        <f>'Run 2'!C43</f>
        <v>0</v>
      </c>
      <c r="E40" s="118"/>
      <c r="F40" s="52"/>
      <c r="G40" s="53" t="e">
        <f t="shared" si="0"/>
        <v>#DIV/0!</v>
      </c>
      <c r="H40" s="54"/>
      <c r="I40" s="15"/>
      <c r="J40" s="37" t="str">
        <f>IF('Run 2'!C43="","",LOG(C40))</f>
        <v/>
      </c>
      <c r="K40" s="38" t="str">
        <f>IF('Run 2'!C43="","",'Run 2'!C43)</f>
        <v/>
      </c>
      <c r="L40" s="39" t="str">
        <f>IF('Run 2'!C43="","",J40-J$44)</f>
        <v/>
      </c>
      <c r="M40" s="40" t="str">
        <f>IF('Run 2'!C43="","",L40*L40)</f>
        <v/>
      </c>
      <c r="N40" s="41"/>
      <c r="O40" s="33" t="str">
        <f>IF('Run 2'!C43="","",K40-$K$44)</f>
        <v/>
      </c>
      <c r="P40" s="42" t="str">
        <f>IF('Run 2'!C43="","",(K40-$K$44)^2)</f>
        <v/>
      </c>
      <c r="Q40" s="42"/>
      <c r="R40" s="42" t="str">
        <f>IF('Run 2'!C43="","",L40*O40)</f>
        <v/>
      </c>
      <c r="S40" s="42"/>
      <c r="T40" s="42"/>
      <c r="U40" s="42"/>
      <c r="V40" s="42"/>
      <c r="W40" s="42"/>
      <c r="X40" s="42"/>
      <c r="Y40" s="42"/>
    </row>
    <row r="41" spans="1:25" x14ac:dyDescent="0.25">
      <c r="A41" s="43"/>
      <c r="B41" s="31" t="str">
        <f>'Run 2'!A44</f>
        <v>D7</v>
      </c>
      <c r="C41" s="181">
        <v>46</v>
      </c>
      <c r="D41" s="123">
        <f>'Run 2'!C44</f>
        <v>0</v>
      </c>
      <c r="E41" s="33">
        <f>STDEVA(D41:D43)</f>
        <v>0</v>
      </c>
      <c r="F41" s="34">
        <f>AVERAGE(D41:D43)</f>
        <v>0</v>
      </c>
      <c r="G41" s="35" t="e">
        <f t="shared" si="0"/>
        <v>#DIV/0!</v>
      </c>
      <c r="H41" s="36" t="e">
        <f>AVERAGE(G41:G43)</f>
        <v>#DIV/0!</v>
      </c>
      <c r="I41" s="15"/>
      <c r="J41" s="37" t="str">
        <f>IF('Run 2'!C44="","",LOG(C41))</f>
        <v/>
      </c>
      <c r="K41" s="38" t="str">
        <f>IF('Run 2'!C44="","",'Run 2'!C44)</f>
        <v/>
      </c>
      <c r="L41" s="39" t="str">
        <f>IF('Run 2'!C44="","",J41-J$44)</f>
        <v/>
      </c>
      <c r="M41" s="40" t="str">
        <f>IF('Run 2'!C44="","",L41*L41)</f>
        <v/>
      </c>
      <c r="N41" s="41"/>
      <c r="O41" s="33" t="str">
        <f>IF('Run 2'!C44="","",K41-$K$44)</f>
        <v/>
      </c>
      <c r="P41" s="42" t="str">
        <f>IF('Run 2'!C44="","",(K41-$K$44)^2)</f>
        <v/>
      </c>
      <c r="Q41" s="42"/>
      <c r="R41" s="42" t="str">
        <f>IF('Run 2'!C44="","",L41*O41)</f>
        <v/>
      </c>
      <c r="S41" s="42"/>
      <c r="T41" s="42"/>
      <c r="U41" s="42"/>
      <c r="V41" s="42"/>
      <c r="W41" s="42"/>
      <c r="X41" s="42"/>
      <c r="Y41" s="42"/>
    </row>
    <row r="42" spans="1:25" x14ac:dyDescent="0.25">
      <c r="A42" s="43"/>
      <c r="B42" s="44" t="str">
        <f>'Run 2'!A45</f>
        <v>D8</v>
      </c>
      <c r="C42" s="183">
        <v>46</v>
      </c>
      <c r="D42" s="121">
        <f>'Run 2'!C45</f>
        <v>0</v>
      </c>
      <c r="E42" s="38"/>
      <c r="F42" s="46"/>
      <c r="G42" s="47" t="e">
        <f t="shared" si="0"/>
        <v>#DIV/0!</v>
      </c>
      <c r="H42" s="48"/>
      <c r="I42" s="15"/>
      <c r="J42" s="37" t="str">
        <f>IF('Run 2'!C45="","",LOG(C42))</f>
        <v/>
      </c>
      <c r="K42" s="38" t="str">
        <f>IF('Run 2'!C45="","",'Run 2'!C45)</f>
        <v/>
      </c>
      <c r="L42" s="39" t="str">
        <f>IF('Run 2'!C45="","",J42-J$44)</f>
        <v/>
      </c>
      <c r="M42" s="40" t="str">
        <f>IF('Run 2'!C45="","",L42*L42)</f>
        <v/>
      </c>
      <c r="N42" s="41"/>
      <c r="O42" s="33" t="str">
        <f>IF('Run 2'!C45="","",K42-$K$44)</f>
        <v/>
      </c>
      <c r="P42" s="42" t="str">
        <f>IF('Run 2'!C45="","",(K42-$K$44)^2)</f>
        <v/>
      </c>
      <c r="Q42" s="42"/>
      <c r="R42" s="42" t="str">
        <f>IF('Run 2'!C45="","",L42*O42)</f>
        <v/>
      </c>
      <c r="S42" s="42"/>
      <c r="T42" s="42"/>
      <c r="U42" s="42"/>
      <c r="V42" s="42"/>
      <c r="W42" s="42"/>
      <c r="X42" s="42"/>
      <c r="Y42" s="42"/>
    </row>
    <row r="43" spans="1:25" x14ac:dyDescent="0.25">
      <c r="A43" s="55"/>
      <c r="B43" s="49" t="str">
        <f>'Run 2'!A46</f>
        <v>D9</v>
      </c>
      <c r="C43" s="184">
        <v>46</v>
      </c>
      <c r="D43" s="119">
        <f>'Run 2'!C46</f>
        <v>0</v>
      </c>
      <c r="E43" s="51"/>
      <c r="F43" s="52"/>
      <c r="G43" s="53" t="e">
        <f t="shared" si="0"/>
        <v>#DIV/0!</v>
      </c>
      <c r="H43" s="54"/>
      <c r="I43" s="15"/>
      <c r="J43" s="37" t="str">
        <f>IF('Run 2'!C46="","",LOG(C43))</f>
        <v/>
      </c>
      <c r="K43" s="38" t="str">
        <f>IF('Run 2'!C46="","",'Run 2'!C46)</f>
        <v/>
      </c>
      <c r="L43" s="39" t="str">
        <f>IF('Run 2'!C46="","",J43-J$44)</f>
        <v/>
      </c>
      <c r="M43" s="40" t="str">
        <f>IF('Run 2'!C46="","",L43*L43)</f>
        <v/>
      </c>
      <c r="N43" s="41"/>
      <c r="O43" s="33" t="str">
        <f>IF('Run 2'!C46="","",K43-$K$44)</f>
        <v/>
      </c>
      <c r="P43" s="42" t="str">
        <f>IF('Run 2'!C46="","",(K43-$K$44)^2)</f>
        <v/>
      </c>
      <c r="Q43" s="42"/>
      <c r="R43" s="42" t="str">
        <f>IF('Run 2'!C46="","",L43*O43)</f>
        <v/>
      </c>
      <c r="S43" s="42"/>
      <c r="T43" s="42"/>
      <c r="U43" s="42"/>
      <c r="V43" s="42"/>
      <c r="W43" s="42"/>
      <c r="X43" s="42"/>
      <c r="Y43" s="42"/>
    </row>
    <row r="44" spans="1:25" x14ac:dyDescent="0.25">
      <c r="A44" s="91"/>
      <c r="B44" s="91"/>
      <c r="C44" s="91"/>
      <c r="D44" s="91"/>
      <c r="E44" s="91"/>
      <c r="F44" s="91"/>
      <c r="G44" s="91"/>
      <c r="H44" s="91"/>
      <c r="I44" s="15"/>
      <c r="J44" s="102" t="e">
        <f>AVERAGE(J8:J43)</f>
        <v>#DIV/0!</v>
      </c>
      <c r="K44" s="102" t="e">
        <f>AVERAGE(K8:K43)</f>
        <v>#DIV/0!</v>
      </c>
      <c r="L44" s="103"/>
      <c r="M44" s="103"/>
      <c r="N44" s="104">
        <f>SUM(M8:M43)</f>
        <v>0</v>
      </c>
      <c r="O44" s="105"/>
      <c r="P44" s="106"/>
      <c r="Q44" s="107">
        <f>SUM(P8:P43)</f>
        <v>0</v>
      </c>
      <c r="R44" s="108"/>
      <c r="S44" s="107">
        <f>SUM(R8:R43)</f>
        <v>0</v>
      </c>
      <c r="T44" s="107">
        <f>S44^2</f>
        <v>0</v>
      </c>
      <c r="U44" s="107" t="e">
        <f>T44/Q44</f>
        <v>#DIV/0!</v>
      </c>
      <c r="V44" s="109" t="e">
        <f>N44-U44</f>
        <v>#DIV/0!</v>
      </c>
      <c r="W44" s="107" t="e">
        <f>V44/(AB103-2)</f>
        <v>#DIV/0!</v>
      </c>
      <c r="X44" s="107" t="e">
        <f>((AB103+1)/(AB103))+(((AB97-AB105)^2)/Q44)</f>
        <v>#DIV/0!</v>
      </c>
      <c r="Y44" s="110" t="e">
        <f>SQRT(W44*X44)</f>
        <v>#DIV/0!</v>
      </c>
    </row>
    <row r="45" spans="1:25" ht="39.6" x14ac:dyDescent="0.25">
      <c r="A45" s="91"/>
      <c r="B45" s="91"/>
      <c r="C45" s="91"/>
      <c r="D45" s="91"/>
      <c r="E45" s="91"/>
      <c r="F45" s="91"/>
      <c r="G45" s="91"/>
      <c r="H45" s="91"/>
      <c r="I45" s="15"/>
      <c r="J45" s="111" t="s">
        <v>191</v>
      </c>
      <c r="K45" s="112" t="s">
        <v>157</v>
      </c>
      <c r="L45" s="113" t="s">
        <v>192</v>
      </c>
      <c r="M45" s="113" t="s">
        <v>193</v>
      </c>
      <c r="N45" s="111" t="s">
        <v>194</v>
      </c>
      <c r="O45" s="114" t="s">
        <v>195</v>
      </c>
      <c r="P45" s="113" t="s">
        <v>196</v>
      </c>
      <c r="Q45" s="111" t="s">
        <v>197</v>
      </c>
      <c r="R45" s="111" t="s">
        <v>198</v>
      </c>
      <c r="S45" s="111" t="s">
        <v>199</v>
      </c>
      <c r="T45" s="111" t="s">
        <v>200</v>
      </c>
      <c r="U45" s="111" t="s">
        <v>201</v>
      </c>
      <c r="V45" s="111" t="s">
        <v>202</v>
      </c>
      <c r="W45" s="115" t="s">
        <v>203</v>
      </c>
      <c r="X45" s="116" t="s">
        <v>204</v>
      </c>
      <c r="Y45" s="117" t="s">
        <v>205</v>
      </c>
    </row>
    <row r="46" spans="1:25" x14ac:dyDescent="0.25">
      <c r="A46" s="91"/>
      <c r="B46" s="91"/>
      <c r="C46" s="91"/>
      <c r="D46" s="91"/>
      <c r="E46" s="91"/>
      <c r="F46" s="91"/>
      <c r="G46" s="91"/>
      <c r="H46" s="91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206</v>
      </c>
      <c r="X46" s="3"/>
      <c r="Y46" s="3"/>
    </row>
    <row r="47" spans="1:25" x14ac:dyDescent="0.25">
      <c r="A47" s="91"/>
      <c r="B47" s="91"/>
      <c r="C47" s="91"/>
      <c r="D47" s="91"/>
      <c r="E47" s="91"/>
      <c r="F47" s="91"/>
      <c r="G47" s="91"/>
      <c r="H47" s="91"/>
      <c r="I47" s="15"/>
    </row>
    <row r="48" spans="1:25" x14ac:dyDescent="0.25">
      <c r="A48" s="91"/>
      <c r="B48" s="91"/>
      <c r="C48" s="91"/>
      <c r="D48" s="91"/>
      <c r="E48" s="91"/>
      <c r="F48" s="91"/>
      <c r="G48" s="91"/>
      <c r="H48" s="91"/>
      <c r="I48" s="15"/>
    </row>
    <row r="49" spans="1:33" x14ac:dyDescent="0.25">
      <c r="A49" s="91"/>
      <c r="B49" s="91"/>
      <c r="C49" s="91"/>
      <c r="D49" s="91"/>
      <c r="E49" s="91"/>
      <c r="F49" s="91"/>
      <c r="G49" s="91"/>
      <c r="H49" s="91"/>
      <c r="I49" s="15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33" x14ac:dyDescent="0.25">
      <c r="A50" s="91"/>
      <c r="B50" s="91"/>
      <c r="C50" s="91"/>
      <c r="D50" s="91"/>
      <c r="E50" s="91"/>
      <c r="F50" s="91"/>
      <c r="G50" s="91"/>
      <c r="H50" s="91"/>
      <c r="I50" s="15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33" x14ac:dyDescent="0.25">
      <c r="A51" s="91"/>
      <c r="B51" s="91"/>
      <c r="C51" s="91"/>
      <c r="D51" s="91"/>
      <c r="E51" s="91"/>
      <c r="F51" s="91"/>
      <c r="G51" s="91"/>
      <c r="H51" s="91"/>
      <c r="I51" s="15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33" x14ac:dyDescent="0.25">
      <c r="A52" s="91"/>
      <c r="B52" s="91"/>
      <c r="C52" s="91"/>
      <c r="D52" s="91"/>
      <c r="E52" s="91"/>
      <c r="F52" s="91"/>
      <c r="G52" s="91"/>
      <c r="H52" s="91"/>
      <c r="I52" s="1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33" x14ac:dyDescent="0.25">
      <c r="A53" s="91"/>
      <c r="B53" s="91"/>
      <c r="C53" s="91"/>
      <c r="D53" s="91"/>
      <c r="E53" s="91"/>
      <c r="F53" s="91"/>
      <c r="G53" s="91"/>
      <c r="H53" s="91"/>
      <c r="I53" s="15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33" x14ac:dyDescent="0.25">
      <c r="A54" s="91"/>
      <c r="B54" s="91"/>
      <c r="C54" s="91"/>
      <c r="D54" s="91"/>
      <c r="E54" s="91"/>
      <c r="F54" s="91"/>
      <c r="G54" s="91"/>
      <c r="H54" s="91"/>
      <c r="I54" s="15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33" x14ac:dyDescent="0.25">
      <c r="A55" s="91"/>
      <c r="B55" s="91"/>
      <c r="C55" s="91"/>
      <c r="D55" s="91"/>
      <c r="E55" s="91"/>
      <c r="F55" s="91"/>
      <c r="G55" s="91"/>
      <c r="H55" s="91"/>
      <c r="I55" s="15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33" x14ac:dyDescent="0.25">
      <c r="A56" s="91"/>
      <c r="B56" s="91"/>
      <c r="C56" s="91"/>
      <c r="D56" s="91"/>
      <c r="E56" s="91"/>
      <c r="F56" s="91"/>
      <c r="G56" s="91"/>
      <c r="H56" s="91"/>
      <c r="I56" s="15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33" x14ac:dyDescent="0.25">
      <c r="A57" s="91"/>
      <c r="B57" s="91"/>
      <c r="C57" s="91"/>
      <c r="D57" s="91"/>
      <c r="E57" s="91"/>
      <c r="F57" s="91"/>
      <c r="G57" s="91"/>
      <c r="H57" s="91"/>
      <c r="I57" s="15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33" x14ac:dyDescent="0.25">
      <c r="A58" s="91"/>
      <c r="B58" s="91"/>
      <c r="C58" s="91"/>
      <c r="D58" s="91"/>
      <c r="E58" s="91"/>
      <c r="F58" s="91"/>
      <c r="G58" s="91"/>
      <c r="H58" s="91"/>
      <c r="I58" s="15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33" x14ac:dyDescent="0.25">
      <c r="A59" s="91"/>
      <c r="B59" s="91"/>
      <c r="C59" s="91"/>
      <c r="D59" s="91"/>
      <c r="E59" s="91"/>
      <c r="F59" s="91"/>
      <c r="G59" s="91"/>
      <c r="H59" s="91"/>
      <c r="I59" s="15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33" x14ac:dyDescent="0.25">
      <c r="A60" s="91"/>
      <c r="B60" s="91"/>
      <c r="C60" s="91"/>
      <c r="D60" s="91"/>
      <c r="E60" s="91"/>
      <c r="F60" s="91"/>
      <c r="G60" s="91"/>
      <c r="H60" s="91"/>
      <c r="I60" s="15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33" x14ac:dyDescent="0.25">
      <c r="A61" s="91"/>
      <c r="B61" s="91"/>
      <c r="C61" s="91"/>
      <c r="D61" s="91"/>
      <c r="E61" s="91"/>
      <c r="F61" s="91"/>
      <c r="G61" s="91"/>
      <c r="H61" s="91"/>
      <c r="I61" s="15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33" x14ac:dyDescent="0.25">
      <c r="A62" s="91"/>
      <c r="B62" s="91"/>
      <c r="C62" s="91"/>
      <c r="D62" s="91"/>
      <c r="E62" s="91"/>
      <c r="F62" s="91"/>
      <c r="G62" s="91"/>
      <c r="H62" s="91"/>
      <c r="I62" s="15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33" x14ac:dyDescent="0.25">
      <c r="A63" s="91"/>
      <c r="B63" s="91"/>
      <c r="C63" s="91"/>
      <c r="D63" s="91"/>
      <c r="E63" s="91"/>
      <c r="F63" s="91"/>
      <c r="G63" s="91"/>
      <c r="H63" s="91"/>
      <c r="I63" s="15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33" ht="17.399999999999999" x14ac:dyDescent="0.3">
      <c r="A64" s="91"/>
      <c r="B64" s="91"/>
      <c r="C64" s="91"/>
      <c r="D64" s="91"/>
      <c r="E64" s="91"/>
      <c r="F64" s="91"/>
      <c r="G64" s="91"/>
      <c r="H64" s="91"/>
      <c r="I64" s="15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3"/>
      <c r="AA64" s="1" t="s">
        <v>140</v>
      </c>
      <c r="AB64" s="2"/>
      <c r="AC64" s="2"/>
      <c r="AD64" s="2"/>
      <c r="AE64" s="2"/>
      <c r="AF64" s="2"/>
      <c r="AG64" s="2"/>
    </row>
    <row r="65" spans="1:46" x14ac:dyDescent="0.25">
      <c r="A65" s="91"/>
      <c r="B65" s="91"/>
      <c r="C65" s="91"/>
      <c r="D65" s="91"/>
      <c r="E65" s="91"/>
      <c r="F65" s="91"/>
      <c r="G65" s="91"/>
      <c r="H65" s="91"/>
      <c r="I65" s="15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46" x14ac:dyDescent="0.25">
      <c r="A66" s="91"/>
      <c r="B66" s="91"/>
      <c r="C66" s="91"/>
      <c r="D66" s="91"/>
      <c r="E66" s="91"/>
      <c r="F66" s="91"/>
      <c r="G66" s="91"/>
      <c r="H66" s="91"/>
      <c r="I66" s="15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46" x14ac:dyDescent="0.25">
      <c r="A67" s="91"/>
      <c r="B67" s="91"/>
      <c r="C67" s="91"/>
      <c r="D67" s="91"/>
      <c r="E67" s="91"/>
      <c r="F67" s="91"/>
      <c r="G67" s="91"/>
      <c r="H67" s="91"/>
      <c r="I67" s="15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T67" s="58"/>
    </row>
    <row r="68" spans="1:46" x14ac:dyDescent="0.25">
      <c r="A68" s="91"/>
      <c r="B68" s="91"/>
      <c r="C68" s="91"/>
      <c r="D68" s="91"/>
      <c r="E68" s="91"/>
      <c r="F68" s="91"/>
      <c r="G68" s="91"/>
      <c r="H68" s="91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T68" s="58"/>
    </row>
    <row r="69" spans="1:46" x14ac:dyDescent="0.25">
      <c r="A69" s="91"/>
      <c r="B69" s="91"/>
      <c r="C69" s="91"/>
      <c r="D69" s="91"/>
      <c r="E69" s="91"/>
      <c r="F69" s="91"/>
      <c r="G69" s="91"/>
      <c r="H69" s="91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T69" s="58"/>
    </row>
    <row r="70" spans="1:46" x14ac:dyDescent="0.25">
      <c r="A70" s="91"/>
      <c r="B70" s="91"/>
      <c r="C70" s="91"/>
      <c r="D70" s="91"/>
      <c r="E70" s="91"/>
      <c r="F70" s="91"/>
      <c r="G70" s="91"/>
      <c r="H70" s="91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T70" s="58"/>
    </row>
    <row r="71" spans="1:46" x14ac:dyDescent="0.25">
      <c r="A71" s="91"/>
      <c r="B71" s="91"/>
      <c r="C71" s="91"/>
      <c r="D71" s="91"/>
      <c r="E71" s="91"/>
      <c r="F71" s="91"/>
      <c r="G71" s="91"/>
      <c r="H71" s="91"/>
      <c r="Z71" s="57"/>
      <c r="AT71" s="58"/>
    </row>
    <row r="72" spans="1:46" x14ac:dyDescent="0.25">
      <c r="A72" s="91"/>
      <c r="B72" s="91"/>
      <c r="C72" s="91"/>
      <c r="D72" s="91"/>
      <c r="E72" s="91"/>
      <c r="F72" s="91"/>
      <c r="G72" s="91"/>
      <c r="H72" s="91"/>
      <c r="Z72" s="57"/>
      <c r="AT72" s="58"/>
    </row>
    <row r="73" spans="1:46" x14ac:dyDescent="0.25">
      <c r="A73" s="91"/>
      <c r="B73" s="91"/>
      <c r="C73" s="91"/>
      <c r="D73" s="91"/>
      <c r="E73" s="91"/>
      <c r="F73" s="91"/>
      <c r="G73" s="91"/>
      <c r="H73" s="91"/>
      <c r="Z73" s="57"/>
      <c r="AT73" s="58"/>
    </row>
    <row r="74" spans="1:46" x14ac:dyDescent="0.25">
      <c r="A74" s="91"/>
      <c r="B74" s="91"/>
      <c r="C74" s="91"/>
      <c r="D74" s="91"/>
      <c r="E74" s="91"/>
      <c r="F74" s="91"/>
      <c r="G74" s="91"/>
      <c r="H74" s="91"/>
      <c r="Z74" s="57"/>
      <c r="AT74" s="58"/>
    </row>
    <row r="75" spans="1:46" x14ac:dyDescent="0.25">
      <c r="A75" s="91"/>
      <c r="B75" s="91"/>
      <c r="C75" s="91"/>
      <c r="D75" s="91"/>
      <c r="E75" s="91"/>
      <c r="F75" s="91"/>
      <c r="G75" s="91"/>
      <c r="H75" s="91"/>
      <c r="Z75" s="57"/>
      <c r="AT75" s="58"/>
    </row>
    <row r="76" spans="1:46" x14ac:dyDescent="0.25">
      <c r="A76" s="91"/>
      <c r="B76" s="91"/>
      <c r="C76" s="91"/>
      <c r="D76" s="91"/>
      <c r="E76" s="91"/>
      <c r="F76" s="91"/>
      <c r="G76" s="91"/>
      <c r="H76" s="91"/>
      <c r="Z76" s="57"/>
      <c r="AT76" s="58"/>
    </row>
    <row r="77" spans="1:46" x14ac:dyDescent="0.25">
      <c r="A77" s="91"/>
      <c r="B77" s="91"/>
      <c r="C77" s="91"/>
      <c r="D77" s="91"/>
      <c r="E77" s="91"/>
      <c r="F77" s="91"/>
      <c r="G77" s="91"/>
      <c r="H77" s="91"/>
      <c r="Z77" s="57"/>
      <c r="AT77" s="58"/>
    </row>
    <row r="78" spans="1:46" x14ac:dyDescent="0.25">
      <c r="A78" s="91"/>
      <c r="B78" s="91"/>
      <c r="C78" s="91"/>
      <c r="D78" s="91"/>
      <c r="E78" s="91"/>
      <c r="F78" s="91"/>
      <c r="G78" s="91"/>
      <c r="H78" s="91"/>
      <c r="Z78" s="57"/>
    </row>
    <row r="79" spans="1:46" x14ac:dyDescent="0.25">
      <c r="A79" s="91"/>
      <c r="B79" s="91"/>
      <c r="C79" s="91"/>
      <c r="D79" s="91"/>
      <c r="E79" s="91"/>
      <c r="F79" s="91"/>
      <c r="G79" s="91"/>
      <c r="H79" s="91"/>
      <c r="Z79" s="57"/>
    </row>
    <row r="80" spans="1:46" x14ac:dyDescent="0.25">
      <c r="A80" s="91"/>
      <c r="B80" s="91"/>
      <c r="C80" s="91"/>
      <c r="D80" s="91"/>
      <c r="E80" s="91"/>
      <c r="F80" s="91"/>
      <c r="G80" s="91"/>
      <c r="H80" s="91"/>
      <c r="Z80" s="57"/>
    </row>
    <row r="81" spans="1:36" x14ac:dyDescent="0.25">
      <c r="A81" s="91"/>
      <c r="B81" s="91"/>
      <c r="C81" s="91"/>
      <c r="D81" s="91"/>
      <c r="E81" s="91"/>
      <c r="F81" s="91"/>
      <c r="G81" s="91"/>
      <c r="H81" s="91"/>
      <c r="Z81" s="57"/>
    </row>
    <row r="82" spans="1:36" x14ac:dyDescent="0.25">
      <c r="A82" s="91"/>
      <c r="B82" s="91"/>
      <c r="C82" s="91"/>
      <c r="D82" s="91"/>
      <c r="E82" s="91"/>
      <c r="F82" s="91"/>
      <c r="G82" s="91"/>
      <c r="H82" s="91"/>
      <c r="Z82" s="57"/>
    </row>
    <row r="83" spans="1:36" x14ac:dyDescent="0.25">
      <c r="A83" s="91"/>
      <c r="B83" s="91"/>
      <c r="C83" s="91"/>
      <c r="D83" s="91"/>
      <c r="E83" s="91"/>
      <c r="F83" s="91"/>
      <c r="G83" s="91"/>
      <c r="H83" s="91"/>
      <c r="Z83" s="57"/>
    </row>
    <row r="84" spans="1:36" x14ac:dyDescent="0.25">
      <c r="A84" s="91"/>
      <c r="B84" s="91"/>
      <c r="C84" s="91"/>
      <c r="D84" s="91"/>
      <c r="E84" s="91"/>
      <c r="F84" s="91"/>
      <c r="G84" s="91"/>
      <c r="H84" s="91"/>
      <c r="Z84" s="57"/>
    </row>
    <row r="85" spans="1:36" x14ac:dyDescent="0.25">
      <c r="A85" s="91"/>
      <c r="B85" s="91"/>
      <c r="C85" s="91"/>
      <c r="D85" s="91"/>
      <c r="E85" s="91"/>
      <c r="F85" s="91"/>
      <c r="G85" s="91"/>
      <c r="H85" s="91"/>
      <c r="Z85" s="57"/>
    </row>
    <row r="86" spans="1:36" x14ac:dyDescent="0.25">
      <c r="A86" s="91"/>
      <c r="B86" s="91"/>
      <c r="C86" s="91"/>
      <c r="D86" s="91"/>
      <c r="E86" s="91"/>
      <c r="F86" s="91"/>
      <c r="G86" s="91"/>
      <c r="H86" s="91"/>
      <c r="Z86" s="57"/>
    </row>
    <row r="87" spans="1:36" x14ac:dyDescent="0.25">
      <c r="A87" s="91"/>
      <c r="B87" s="91"/>
      <c r="C87" s="91"/>
      <c r="D87" s="91"/>
      <c r="E87" s="91"/>
      <c r="F87" s="91"/>
      <c r="G87" s="91"/>
      <c r="H87" s="91"/>
      <c r="Z87" s="57"/>
    </row>
    <row r="88" spans="1:36" x14ac:dyDescent="0.25">
      <c r="A88" s="91"/>
      <c r="B88" s="91"/>
      <c r="C88" s="91"/>
      <c r="D88" s="91"/>
      <c r="E88" s="91"/>
      <c r="F88" s="91"/>
      <c r="G88" s="91"/>
      <c r="H88" s="91"/>
      <c r="Z88" s="57"/>
    </row>
    <row r="89" spans="1:36" x14ac:dyDescent="0.25">
      <c r="A89" s="91"/>
      <c r="B89" s="91"/>
      <c r="C89" s="91"/>
      <c r="D89" s="91"/>
      <c r="E89" s="91"/>
      <c r="F89" s="91"/>
      <c r="G89" s="91"/>
      <c r="H89" s="91"/>
    </row>
    <row r="90" spans="1:36" ht="15.6" x14ac:dyDescent="0.3">
      <c r="A90" s="91"/>
      <c r="B90" s="91"/>
      <c r="C90" s="91"/>
      <c r="D90" s="91"/>
      <c r="E90" s="91"/>
      <c r="F90" s="91"/>
      <c r="G90" s="91"/>
      <c r="H90" s="91"/>
      <c r="AA90" s="59" t="s">
        <v>141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91"/>
      <c r="B91" s="91"/>
      <c r="C91" s="91"/>
      <c r="D91" s="91"/>
      <c r="E91" s="91"/>
      <c r="F91" s="91"/>
      <c r="G91" s="91"/>
      <c r="H91" s="91"/>
    </row>
    <row r="92" spans="1:36" x14ac:dyDescent="0.25">
      <c r="A92" s="91"/>
      <c r="B92" s="91"/>
      <c r="C92" s="91"/>
      <c r="D92" s="91"/>
      <c r="E92" s="91"/>
      <c r="F92" s="91"/>
      <c r="G92" s="91"/>
      <c r="H92" s="91"/>
      <c r="AA92" s="60" t="s">
        <v>142</v>
      </c>
      <c r="AB92" s="61" t="s">
        <v>143</v>
      </c>
      <c r="AC92" s="61" t="s">
        <v>144</v>
      </c>
      <c r="AD92" s="62" t="s">
        <v>145</v>
      </c>
      <c r="AF92" s="63" t="s">
        <v>146</v>
      </c>
      <c r="AG92" s="64"/>
      <c r="AH92" s="64"/>
      <c r="AI92" s="64"/>
      <c r="AJ92" s="65"/>
    </row>
    <row r="93" spans="1:36" ht="17.399999999999999" x14ac:dyDescent="0.3">
      <c r="A93" s="91"/>
      <c r="B93" s="91"/>
      <c r="C93" s="91"/>
      <c r="D93" s="91"/>
      <c r="E93" s="91"/>
      <c r="F93" s="91"/>
      <c r="G93" s="91"/>
      <c r="H93" s="91"/>
      <c r="AA93" s="66" t="s">
        <v>147</v>
      </c>
      <c r="AB93" s="20">
        <v>0.05</v>
      </c>
      <c r="AC93" s="67">
        <v>0.05</v>
      </c>
      <c r="AD93" s="68" t="s">
        <v>147</v>
      </c>
      <c r="AF93" s="69" t="s">
        <v>148</v>
      </c>
      <c r="AG93" s="56"/>
      <c r="AH93" s="56"/>
      <c r="AI93" s="56"/>
      <c r="AJ93" s="70"/>
    </row>
    <row r="94" spans="1:36" ht="21" x14ac:dyDescent="0.45">
      <c r="A94" s="91"/>
      <c r="B94" s="91"/>
      <c r="C94" s="91"/>
      <c r="D94" s="91"/>
      <c r="E94" s="91"/>
      <c r="F94" s="91"/>
      <c r="G94" s="91"/>
      <c r="H94" s="91"/>
      <c r="AA94" s="71" t="s">
        <v>149</v>
      </c>
      <c r="AB94" s="43">
        <f>TINV(AB93,AB103-2)</f>
        <v>2.0322445093177191</v>
      </c>
      <c r="AC94" s="72">
        <f>TINV(AC93,AC103-2)</f>
        <v>2.0322445093177191</v>
      </c>
      <c r="AD94" s="73" t="s">
        <v>150</v>
      </c>
      <c r="AF94" s="69" t="s">
        <v>151</v>
      </c>
      <c r="AG94" s="56"/>
      <c r="AH94" s="56" t="s">
        <v>152</v>
      </c>
      <c r="AI94" s="56"/>
      <c r="AJ94" s="70" t="s">
        <v>153</v>
      </c>
    </row>
    <row r="95" spans="1:36" ht="17.399999999999999" x14ac:dyDescent="0.3">
      <c r="A95" s="91"/>
      <c r="B95" s="91"/>
      <c r="C95" s="91"/>
      <c r="D95" s="91"/>
      <c r="E95" s="91"/>
      <c r="F95" s="91"/>
      <c r="G95" s="91"/>
      <c r="H95" s="91"/>
      <c r="AA95" s="74"/>
      <c r="AB95" s="43"/>
      <c r="AC95" s="72"/>
      <c r="AD95" s="73"/>
      <c r="AF95" s="69"/>
      <c r="AG95" s="56"/>
      <c r="AH95" s="56"/>
      <c r="AI95" s="56"/>
      <c r="AJ95" s="70"/>
    </row>
    <row r="96" spans="1:36" ht="19.8" x14ac:dyDescent="0.4">
      <c r="A96" s="91"/>
      <c r="B96" s="91"/>
      <c r="C96" s="91"/>
      <c r="D96" s="91"/>
      <c r="E96" s="91"/>
      <c r="F96" s="91"/>
      <c r="G96" s="91"/>
      <c r="H96" s="91"/>
      <c r="AA96" s="71" t="s">
        <v>154</v>
      </c>
      <c r="AB96" s="43" t="e">
        <f>-M5/K5</f>
        <v>#DIV/0!</v>
      </c>
      <c r="AC96" s="72" t="e">
        <f>-M5/K5</f>
        <v>#DIV/0!</v>
      </c>
      <c r="AD96" s="73" t="s">
        <v>155</v>
      </c>
      <c r="AF96" s="69" t="s">
        <v>156</v>
      </c>
      <c r="AG96" s="56"/>
      <c r="AH96" s="56"/>
      <c r="AI96" s="56"/>
      <c r="AJ96" s="70"/>
    </row>
    <row r="97" spans="1:37" ht="21" x14ac:dyDescent="0.4">
      <c r="A97" s="91"/>
      <c r="B97" s="91"/>
      <c r="C97" s="91"/>
      <c r="D97" s="91"/>
      <c r="E97" s="91"/>
      <c r="F97" s="91"/>
      <c r="G97" s="91"/>
      <c r="H97" s="91"/>
      <c r="AA97" s="71" t="s">
        <v>157</v>
      </c>
      <c r="AB97" s="75" t="e">
        <f>K44</f>
        <v>#DIV/0!</v>
      </c>
      <c r="AC97" s="76" t="e">
        <f>K44</f>
        <v>#DIV/0!</v>
      </c>
      <c r="AD97" s="73" t="s">
        <v>158</v>
      </c>
      <c r="AF97" s="69" t="s">
        <v>159</v>
      </c>
      <c r="AG97" s="56"/>
      <c r="AH97" s="56"/>
      <c r="AI97" s="56"/>
      <c r="AJ97" s="70"/>
    </row>
    <row r="98" spans="1:37" ht="18" x14ac:dyDescent="0.35">
      <c r="A98" s="91"/>
      <c r="B98" s="91"/>
      <c r="C98" s="91"/>
      <c r="D98" s="91"/>
      <c r="E98" s="91"/>
      <c r="F98" s="91"/>
      <c r="G98" s="91"/>
      <c r="H98" s="91"/>
      <c r="AA98" s="77" t="s">
        <v>160</v>
      </c>
      <c r="AB98" s="43" t="e">
        <f>(AB100*AB100)/(AB101*AB101*Q44)</f>
        <v>#DIV/0!</v>
      </c>
      <c r="AC98" s="72">
        <v>0</v>
      </c>
      <c r="AD98" s="73" t="s">
        <v>160</v>
      </c>
      <c r="AF98" s="69" t="s">
        <v>161</v>
      </c>
      <c r="AG98" s="56"/>
      <c r="AH98" s="56"/>
      <c r="AI98" s="56"/>
      <c r="AJ98" s="70"/>
    </row>
    <row r="99" spans="1:37" ht="21" x14ac:dyDescent="0.4">
      <c r="A99" s="91"/>
      <c r="B99" s="91"/>
      <c r="C99" s="91"/>
      <c r="D99" s="91"/>
      <c r="E99" s="91"/>
      <c r="F99" s="91"/>
      <c r="G99" s="91"/>
      <c r="H99" s="91"/>
      <c r="AA99" s="71" t="s">
        <v>162</v>
      </c>
      <c r="AB99" s="43" t="e">
        <f>SQRT(W44)</f>
        <v>#DIV/0!</v>
      </c>
      <c r="AC99" s="72" t="e">
        <f>SQRT(W44)</f>
        <v>#DIV/0!</v>
      </c>
      <c r="AD99" s="73" t="s">
        <v>163</v>
      </c>
      <c r="AF99" s="69" t="s">
        <v>164</v>
      </c>
      <c r="AG99" s="56"/>
      <c r="AH99" s="56" t="s">
        <v>165</v>
      </c>
      <c r="AI99" s="56"/>
      <c r="AJ99" s="70"/>
    </row>
    <row r="100" spans="1:37" ht="21" x14ac:dyDescent="0.45">
      <c r="A100" s="91"/>
      <c r="B100" s="91"/>
      <c r="C100" s="91"/>
      <c r="D100" s="91"/>
      <c r="E100" s="91"/>
      <c r="F100" s="91"/>
      <c r="G100" s="91"/>
      <c r="H100" s="91"/>
      <c r="AA100" s="71" t="s">
        <v>166</v>
      </c>
      <c r="AB100" s="43" t="e">
        <f>AB94*AB99</f>
        <v>#DIV/0!</v>
      </c>
      <c r="AC100" s="72" t="e">
        <f>AB94*AC99</f>
        <v>#DIV/0!</v>
      </c>
      <c r="AD100" s="73" t="s">
        <v>167</v>
      </c>
      <c r="AF100" s="69" t="s">
        <v>168</v>
      </c>
      <c r="AG100" s="56"/>
      <c r="AH100" s="56"/>
      <c r="AI100" s="56"/>
      <c r="AJ100" s="70"/>
    </row>
    <row r="101" spans="1:37" ht="19.8" x14ac:dyDescent="0.4">
      <c r="A101" s="91"/>
      <c r="B101" s="91"/>
      <c r="C101" s="91"/>
      <c r="D101" s="91"/>
      <c r="E101" s="91"/>
      <c r="F101" s="91"/>
      <c r="G101" s="91"/>
      <c r="H101" s="91"/>
      <c r="AA101" s="71" t="s">
        <v>169</v>
      </c>
      <c r="AB101" s="43" t="e">
        <f>K5</f>
        <v>#DIV/0!</v>
      </c>
      <c r="AC101" s="72" t="e">
        <f>K5</f>
        <v>#DIV/0!</v>
      </c>
      <c r="AD101" s="73" t="s">
        <v>170</v>
      </c>
      <c r="AF101" s="69" t="s">
        <v>171</v>
      </c>
      <c r="AG101" s="56"/>
      <c r="AH101" s="56"/>
      <c r="AI101" s="56"/>
      <c r="AJ101" s="70"/>
    </row>
    <row r="102" spans="1:37" ht="19.8" x14ac:dyDescent="0.4">
      <c r="A102" s="91"/>
      <c r="B102" s="91"/>
      <c r="C102" s="91"/>
      <c r="D102" s="91"/>
      <c r="E102" s="91"/>
      <c r="F102" s="91"/>
      <c r="G102" s="91"/>
      <c r="H102" s="91"/>
      <c r="AA102" s="78" t="s">
        <v>172</v>
      </c>
      <c r="AB102" s="43">
        <f>Q44</f>
        <v>0</v>
      </c>
      <c r="AC102" s="72">
        <f>Q44</f>
        <v>0</v>
      </c>
      <c r="AD102" s="73" t="s">
        <v>173</v>
      </c>
      <c r="AF102" s="69" t="s">
        <v>174</v>
      </c>
      <c r="AG102" s="56"/>
      <c r="AH102" s="56"/>
      <c r="AI102" s="56"/>
      <c r="AJ102" s="70"/>
    </row>
    <row r="103" spans="1:37" ht="17.399999999999999" x14ac:dyDescent="0.3">
      <c r="A103" s="91"/>
      <c r="B103" s="91"/>
      <c r="C103" s="91"/>
      <c r="D103" s="91"/>
      <c r="E103" s="91"/>
      <c r="F103" s="91"/>
      <c r="G103" s="91"/>
      <c r="H103" s="91"/>
      <c r="AA103" s="71" t="s">
        <v>175</v>
      </c>
      <c r="AB103" s="55">
        <f>COUNT($D$8:$D$43)</f>
        <v>36</v>
      </c>
      <c r="AC103" s="55">
        <f>COUNT($D$8:$D$43)</f>
        <v>36</v>
      </c>
      <c r="AD103" s="73" t="s">
        <v>175</v>
      </c>
      <c r="AF103" s="69" t="s">
        <v>175</v>
      </c>
      <c r="AG103" s="56"/>
      <c r="AH103" s="56"/>
      <c r="AI103" s="56"/>
      <c r="AJ103" s="70"/>
    </row>
    <row r="104" spans="1:37" x14ac:dyDescent="0.25">
      <c r="A104" s="91"/>
      <c r="B104" s="91"/>
      <c r="C104" s="91"/>
      <c r="D104" s="91"/>
      <c r="E104" s="91"/>
      <c r="F104" s="91"/>
      <c r="G104" s="91"/>
      <c r="H104" s="91"/>
      <c r="AA104" s="79"/>
      <c r="AB104" s="80" t="s">
        <v>143</v>
      </c>
      <c r="AC104" s="81" t="s">
        <v>144</v>
      </c>
      <c r="AF104" s="69"/>
      <c r="AG104" s="56"/>
      <c r="AH104" s="56"/>
      <c r="AI104" s="56"/>
      <c r="AJ104" s="70"/>
    </row>
    <row r="105" spans="1:37" ht="20.399999999999999" thickBot="1" x14ac:dyDescent="0.45">
      <c r="A105" s="91"/>
      <c r="B105" s="91"/>
      <c r="C105" s="91"/>
      <c r="D105" s="91"/>
      <c r="E105" s="91"/>
      <c r="F105" s="91"/>
      <c r="G105" s="91"/>
      <c r="H105" s="91"/>
      <c r="AA105" s="82" t="s">
        <v>176</v>
      </c>
      <c r="AB105" s="83" t="e">
        <f>AB96+(((AB96-AB97)*AB98)-(AB100/AB101)*((((AB96-AB97)^2)/AB102)+((AB103+1)*(1-AB98)/AB103))^0.5)/(1-AB98)</f>
        <v>#DIV/0!</v>
      </c>
      <c r="AC105" s="84" t="e">
        <f>AC96+(((AC96-AC97)*AC98)-(AC100/AC101)*((((AC96-AC97)^2)/AC102)+((AC103+1)*(1-AC98)/AC103))^0.5)/(1-AC98)</f>
        <v>#DIV/0!</v>
      </c>
      <c r="AD105" s="85" t="s">
        <v>177</v>
      </c>
      <c r="AF105" s="86" t="s">
        <v>178</v>
      </c>
      <c r="AG105" s="87"/>
      <c r="AH105" s="87"/>
      <c r="AI105" s="87"/>
      <c r="AJ105" s="88"/>
    </row>
    <row r="106" spans="1:37" ht="17.399999999999999" x14ac:dyDescent="0.3">
      <c r="A106" s="91"/>
      <c r="B106" s="91"/>
      <c r="C106" s="91"/>
      <c r="D106" s="91"/>
      <c r="E106" s="91"/>
      <c r="F106" s="91"/>
      <c r="G106" s="91"/>
      <c r="H106" s="91"/>
      <c r="AA106" s="89"/>
      <c r="AB106" s="90"/>
      <c r="AC106" s="91"/>
      <c r="AD106" s="89"/>
      <c r="AE106" s="3"/>
      <c r="AF106" s="3"/>
    </row>
    <row r="107" spans="1:37" ht="14.4" x14ac:dyDescent="0.3">
      <c r="A107" s="91"/>
      <c r="B107" s="91"/>
      <c r="C107" s="91"/>
      <c r="D107" s="91"/>
      <c r="E107" s="91"/>
      <c r="F107" s="91"/>
      <c r="G107" s="91"/>
      <c r="H107" s="91"/>
      <c r="AA107" s="92" t="s">
        <v>179</v>
      </c>
      <c r="AB107" s="92" t="s">
        <v>180</v>
      </c>
    </row>
    <row r="108" spans="1:37" x14ac:dyDescent="0.25">
      <c r="A108" s="91"/>
      <c r="B108" s="91"/>
      <c r="C108" s="91"/>
      <c r="D108" s="91"/>
      <c r="E108" s="91"/>
      <c r="F108" s="91"/>
      <c r="G108" s="91"/>
      <c r="H108" s="91"/>
      <c r="AB108" s="4" t="s">
        <v>181</v>
      </c>
    </row>
    <row r="109" spans="1:37" ht="14.4" x14ac:dyDescent="0.3">
      <c r="A109" s="91"/>
      <c r="B109" s="91"/>
      <c r="C109" s="91"/>
      <c r="D109" s="91"/>
      <c r="E109" s="91"/>
      <c r="F109" s="91"/>
      <c r="G109" s="91"/>
      <c r="H109" s="91"/>
      <c r="AB109" s="92" t="s">
        <v>182</v>
      </c>
    </row>
    <row r="110" spans="1:37" x14ac:dyDescent="0.25">
      <c r="A110" s="91"/>
      <c r="B110" s="91"/>
      <c r="C110" s="91"/>
      <c r="D110" s="91"/>
      <c r="E110" s="91"/>
      <c r="F110" s="91"/>
      <c r="G110" s="91"/>
      <c r="H110" s="91"/>
    </row>
    <row r="111" spans="1:37" ht="15.6" x14ac:dyDescent="0.3">
      <c r="A111" s="91"/>
      <c r="B111" s="91"/>
      <c r="C111" s="91"/>
      <c r="D111" s="91"/>
      <c r="E111" s="91"/>
      <c r="F111" s="91"/>
      <c r="G111" s="91"/>
      <c r="H111" s="91"/>
      <c r="AA111" s="59" t="s">
        <v>183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91"/>
      <c r="B112" s="91"/>
      <c r="C112" s="91"/>
      <c r="D112" s="91"/>
      <c r="E112" s="91"/>
      <c r="F112" s="91"/>
      <c r="G112" s="91"/>
      <c r="H112" s="91"/>
      <c r="AB112" s="92"/>
    </row>
    <row r="113" spans="1:33" ht="18.600000000000001" thickBot="1" x14ac:dyDescent="0.45">
      <c r="A113" s="91"/>
      <c r="B113" s="91"/>
      <c r="C113" s="91"/>
      <c r="D113" s="91"/>
      <c r="E113" s="91"/>
      <c r="F113" s="91"/>
      <c r="G113" s="91"/>
      <c r="H113" s="91"/>
      <c r="AA113" s="93" t="s">
        <v>184</v>
      </c>
      <c r="AB113" s="94"/>
      <c r="AC113" s="95"/>
      <c r="AD113" s="96" t="e">
        <f>AB105</f>
        <v>#DIV/0!</v>
      </c>
    </row>
    <row r="114" spans="1:33" ht="18" x14ac:dyDescent="0.4">
      <c r="A114" s="91"/>
      <c r="B114" s="91"/>
      <c r="C114" s="91"/>
      <c r="D114" s="91"/>
      <c r="E114" s="91"/>
      <c r="F114" s="91"/>
      <c r="G114" s="91"/>
      <c r="H114" s="91"/>
      <c r="AA114" s="10" t="s">
        <v>185</v>
      </c>
      <c r="AD114" s="92" t="e">
        <f>K5*AD113+M5</f>
        <v>#DIV/0!</v>
      </c>
    </row>
    <row r="115" spans="1:33" ht="15.6" x14ac:dyDescent="0.3">
      <c r="A115" s="91"/>
      <c r="B115" s="91"/>
      <c r="C115" s="91"/>
      <c r="D115" s="91"/>
      <c r="E115" s="91"/>
      <c r="F115" s="91"/>
      <c r="G115" s="91"/>
      <c r="H115" s="91"/>
      <c r="AA115" s="10"/>
      <c r="AD115" s="97"/>
      <c r="AE115" s="98"/>
      <c r="AG115" s="3"/>
    </row>
    <row r="116" spans="1:33" ht="18" x14ac:dyDescent="0.4">
      <c r="A116" s="91"/>
      <c r="B116" s="91"/>
      <c r="C116" s="91"/>
      <c r="D116" s="91"/>
      <c r="E116" s="91"/>
      <c r="F116" s="91"/>
      <c r="G116" s="91"/>
      <c r="H116" s="91"/>
      <c r="AA116" s="10" t="s">
        <v>186</v>
      </c>
      <c r="AB116" s="9" t="e">
        <f>AB94*Y44</f>
        <v>#DIV/0!</v>
      </c>
      <c r="AD116" s="10"/>
      <c r="AE116" s="10"/>
    </row>
    <row r="117" spans="1:33" ht="16.2" x14ac:dyDescent="0.25">
      <c r="A117" s="91"/>
      <c r="B117" s="91"/>
      <c r="C117" s="91"/>
      <c r="D117" s="91"/>
      <c r="E117" s="91"/>
      <c r="F117" s="91"/>
      <c r="G117" s="91"/>
      <c r="H117" s="91"/>
      <c r="AB117" s="99" t="s">
        <v>187</v>
      </c>
    </row>
    <row r="118" spans="1:33" ht="15.6" x14ac:dyDescent="0.3">
      <c r="A118" s="91"/>
      <c r="B118" s="91"/>
      <c r="C118" s="91"/>
      <c r="D118" s="91"/>
      <c r="E118" s="91"/>
      <c r="F118" s="91"/>
      <c r="G118" s="91"/>
      <c r="H118" s="91"/>
      <c r="AA118" s="10"/>
    </row>
    <row r="119" spans="1:33" ht="18" x14ac:dyDescent="0.4">
      <c r="A119" s="91"/>
      <c r="B119" s="91"/>
      <c r="C119" s="91"/>
      <c r="D119" s="91"/>
      <c r="E119" s="91"/>
      <c r="F119" s="91"/>
      <c r="G119" s="91"/>
      <c r="H119" s="91"/>
      <c r="AA119" s="100" t="s">
        <v>188</v>
      </c>
      <c r="AB119" s="9" t="e">
        <f>AD114+AB94*Y44</f>
        <v>#DIV/0!</v>
      </c>
      <c r="AD119" s="101" t="s">
        <v>189</v>
      </c>
    </row>
    <row r="120" spans="1:33" ht="16.2" x14ac:dyDescent="0.25">
      <c r="A120" s="91"/>
      <c r="B120" s="91"/>
      <c r="C120" s="91"/>
      <c r="D120" s="91"/>
      <c r="E120" s="91"/>
      <c r="F120" s="91"/>
      <c r="G120" s="91"/>
      <c r="H120" s="91"/>
      <c r="AB120" s="99" t="s">
        <v>190</v>
      </c>
    </row>
    <row r="121" spans="1:33" x14ac:dyDescent="0.25">
      <c r="A121" s="91"/>
      <c r="B121" s="91"/>
      <c r="C121" s="91"/>
      <c r="D121" s="91"/>
      <c r="E121" s="91"/>
      <c r="F121" s="91"/>
      <c r="G121" s="91"/>
      <c r="H121" s="91"/>
    </row>
    <row r="122" spans="1:33" x14ac:dyDescent="0.25">
      <c r="A122" s="91"/>
      <c r="B122" s="91"/>
      <c r="C122" s="91"/>
      <c r="D122" s="91"/>
      <c r="E122" s="91"/>
      <c r="F122" s="91"/>
      <c r="G122" s="91"/>
      <c r="H122" s="91"/>
      <c r="AB122" s="92"/>
    </row>
    <row r="123" spans="1:33" x14ac:dyDescent="0.25">
      <c r="A123" s="91"/>
      <c r="B123" s="91"/>
      <c r="C123" s="91"/>
      <c r="D123" s="91"/>
      <c r="E123" s="91"/>
      <c r="F123" s="91"/>
      <c r="G123" s="91"/>
      <c r="H123" s="91"/>
    </row>
    <row r="124" spans="1:33" x14ac:dyDescent="0.25">
      <c r="A124" s="91"/>
      <c r="B124" s="91"/>
      <c r="C124" s="91"/>
      <c r="D124" s="91"/>
      <c r="E124" s="91"/>
      <c r="F124" s="91"/>
      <c r="G124" s="91"/>
      <c r="H124" s="91"/>
    </row>
    <row r="125" spans="1:33" x14ac:dyDescent="0.25">
      <c r="A125" s="91"/>
      <c r="B125" s="91"/>
      <c r="C125" s="91"/>
      <c r="D125" s="91"/>
      <c r="E125" s="91"/>
      <c r="F125" s="91"/>
      <c r="G125" s="91"/>
      <c r="H125" s="91"/>
    </row>
    <row r="126" spans="1:33" x14ac:dyDescent="0.25">
      <c r="A126" s="91"/>
      <c r="B126" s="91"/>
      <c r="C126" s="91"/>
      <c r="D126" s="91"/>
      <c r="E126" s="91"/>
      <c r="F126" s="91"/>
      <c r="G126" s="91"/>
      <c r="H126" s="91"/>
    </row>
    <row r="127" spans="1:33" x14ac:dyDescent="0.25">
      <c r="A127" s="91"/>
      <c r="B127" s="91"/>
      <c r="C127" s="91"/>
      <c r="D127" s="91"/>
      <c r="E127" s="91"/>
      <c r="F127" s="91"/>
      <c r="G127" s="91"/>
      <c r="H127" s="91"/>
    </row>
    <row r="128" spans="1:33" x14ac:dyDescent="0.25">
      <c r="A128" s="91"/>
      <c r="B128" s="91"/>
      <c r="C128" s="91"/>
      <c r="D128" s="91"/>
      <c r="E128" s="91"/>
      <c r="F128" s="91"/>
      <c r="G128" s="91"/>
      <c r="H128" s="91"/>
    </row>
    <row r="129" spans="1:8" x14ac:dyDescent="0.25">
      <c r="A129" s="91"/>
      <c r="B129" s="91"/>
      <c r="C129" s="91"/>
      <c r="D129" s="91"/>
      <c r="E129" s="91"/>
      <c r="F129" s="91"/>
      <c r="G129" s="91"/>
      <c r="H129" s="91"/>
    </row>
    <row r="130" spans="1:8" x14ac:dyDescent="0.25">
      <c r="A130" s="91"/>
      <c r="B130" s="91"/>
      <c r="C130" s="91"/>
      <c r="D130" s="91"/>
      <c r="E130" s="91"/>
      <c r="F130" s="91"/>
      <c r="G130" s="91"/>
      <c r="H130" s="91"/>
    </row>
    <row r="131" spans="1:8" x14ac:dyDescent="0.25">
      <c r="A131" s="91"/>
      <c r="B131" s="91"/>
      <c r="C131" s="91"/>
      <c r="D131" s="91"/>
      <c r="E131" s="91"/>
      <c r="F131" s="91"/>
      <c r="G131" s="91"/>
      <c r="H131" s="91"/>
    </row>
    <row r="132" spans="1:8" x14ac:dyDescent="0.25">
      <c r="A132" s="91"/>
      <c r="B132" s="91"/>
      <c r="C132" s="91"/>
      <c r="D132" s="91"/>
      <c r="E132" s="91"/>
      <c r="F132" s="91"/>
      <c r="G132" s="91"/>
      <c r="H132" s="91"/>
    </row>
    <row r="133" spans="1:8" x14ac:dyDescent="0.25">
      <c r="A133" s="91"/>
      <c r="B133" s="91"/>
      <c r="C133" s="91"/>
      <c r="D133" s="91"/>
      <c r="E133" s="91"/>
      <c r="F133" s="91"/>
      <c r="G133" s="91"/>
      <c r="H133" s="91"/>
    </row>
    <row r="134" spans="1:8" x14ac:dyDescent="0.25">
      <c r="A134" s="91"/>
      <c r="B134" s="91"/>
      <c r="C134" s="91"/>
      <c r="D134" s="91"/>
      <c r="E134" s="91"/>
      <c r="F134" s="91"/>
      <c r="G134" s="91"/>
      <c r="H134" s="91"/>
    </row>
    <row r="135" spans="1:8" x14ac:dyDescent="0.25">
      <c r="A135" s="91"/>
      <c r="B135" s="91"/>
      <c r="C135" s="91"/>
      <c r="D135" s="91"/>
      <c r="E135" s="91"/>
      <c r="F135" s="91"/>
      <c r="G135" s="91"/>
      <c r="H135" s="91"/>
    </row>
    <row r="136" spans="1:8" x14ac:dyDescent="0.25">
      <c r="A136" s="91"/>
      <c r="B136" s="91"/>
      <c r="C136" s="91"/>
      <c r="D136" s="91"/>
      <c r="E136" s="91"/>
      <c r="F136" s="91"/>
      <c r="G136" s="91"/>
      <c r="H136" s="91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  <row r="144" spans="1:8" x14ac:dyDescent="0.25">
      <c r="A144" s="3"/>
      <c r="B144" s="3"/>
      <c r="C144" s="3"/>
      <c r="D144" s="3"/>
      <c r="E144" s="3"/>
      <c r="F144" s="3"/>
      <c r="G144" s="3"/>
      <c r="H144" s="3"/>
    </row>
    <row r="145" spans="1:8" x14ac:dyDescent="0.25">
      <c r="A145" s="3"/>
      <c r="B145" s="3"/>
      <c r="C145" s="3"/>
      <c r="D145" s="3"/>
      <c r="E145" s="3"/>
      <c r="F145" s="3"/>
      <c r="G145" s="3"/>
      <c r="H145" s="3"/>
    </row>
    <row r="146" spans="1:8" x14ac:dyDescent="0.25">
      <c r="A146" s="3"/>
      <c r="B146" s="3"/>
      <c r="C146" s="3"/>
      <c r="D146" s="3"/>
      <c r="E146" s="3"/>
      <c r="F146" s="3"/>
      <c r="G146" s="3"/>
      <c r="H146" s="3"/>
    </row>
    <row r="147" spans="1:8" x14ac:dyDescent="0.25">
      <c r="A147" s="3"/>
      <c r="B147" s="3"/>
      <c r="C147" s="3"/>
      <c r="D147" s="3"/>
      <c r="E147" s="3"/>
      <c r="F147" s="3"/>
      <c r="G147" s="3"/>
      <c r="H147" s="3"/>
    </row>
    <row r="148" spans="1:8" x14ac:dyDescent="0.25">
      <c r="A148" s="3"/>
      <c r="B148" s="3"/>
      <c r="C148" s="3"/>
      <c r="D148" s="3"/>
      <c r="E148" s="3"/>
      <c r="F148" s="3"/>
      <c r="G148" s="3"/>
      <c r="H148" s="3"/>
    </row>
    <row r="149" spans="1:8" x14ac:dyDescent="0.25">
      <c r="A149" s="3"/>
      <c r="B149" s="3"/>
      <c r="C149" s="3"/>
      <c r="D149" s="3"/>
      <c r="E149" s="3"/>
      <c r="F149" s="3"/>
      <c r="G149" s="3"/>
      <c r="H149" s="3"/>
    </row>
    <row r="150" spans="1:8" x14ac:dyDescent="0.25">
      <c r="A150" s="3"/>
      <c r="B150" s="3"/>
      <c r="C150" s="3"/>
      <c r="D150" s="3"/>
      <c r="E150" s="3"/>
      <c r="F150" s="3"/>
      <c r="G150" s="3"/>
      <c r="H150" s="3"/>
    </row>
    <row r="151" spans="1:8" x14ac:dyDescent="0.25">
      <c r="A151" s="3"/>
      <c r="B151" s="3"/>
      <c r="C151" s="3"/>
      <c r="D151" s="3"/>
      <c r="E151" s="3"/>
      <c r="F151" s="3"/>
      <c r="G151" s="3"/>
      <c r="H151" s="3"/>
    </row>
    <row r="152" spans="1:8" x14ac:dyDescent="0.25">
      <c r="A152" s="3"/>
      <c r="B152" s="3"/>
      <c r="C152" s="3"/>
      <c r="D152" s="3"/>
      <c r="E152" s="3"/>
      <c r="F152" s="3"/>
      <c r="G152" s="3"/>
      <c r="H152" s="3"/>
    </row>
    <row r="153" spans="1:8" x14ac:dyDescent="0.25">
      <c r="A153" s="3"/>
      <c r="B153" s="3"/>
      <c r="C153" s="3"/>
      <c r="D153" s="3"/>
      <c r="E153" s="3"/>
      <c r="F153" s="3"/>
      <c r="G153" s="3"/>
      <c r="H153" s="3"/>
    </row>
    <row r="154" spans="1:8" x14ac:dyDescent="0.25">
      <c r="A154" s="3"/>
      <c r="B154" s="3"/>
      <c r="C154" s="3"/>
      <c r="D154" s="3"/>
      <c r="E154" s="3"/>
      <c r="F154" s="3"/>
      <c r="G154" s="3"/>
      <c r="H154" s="3"/>
    </row>
    <row r="155" spans="1:8" x14ac:dyDescent="0.25">
      <c r="A155" s="3"/>
      <c r="B155" s="3"/>
      <c r="C155" s="3"/>
      <c r="D155" s="3"/>
      <c r="E155" s="3"/>
      <c r="F155" s="3"/>
      <c r="G155" s="3"/>
      <c r="H155" s="3"/>
    </row>
    <row r="156" spans="1:8" x14ac:dyDescent="0.25">
      <c r="A156" s="3"/>
      <c r="B156" s="3"/>
      <c r="C156" s="3"/>
      <c r="D156" s="3"/>
      <c r="E156" s="3"/>
      <c r="F156" s="3"/>
      <c r="G156" s="3"/>
      <c r="H156" s="3"/>
    </row>
    <row r="157" spans="1:8" x14ac:dyDescent="0.25">
      <c r="A157" s="3"/>
      <c r="B157" s="3"/>
      <c r="C157" s="3"/>
      <c r="D157" s="3"/>
      <c r="E157" s="3"/>
      <c r="F157" s="3"/>
      <c r="G157" s="3"/>
      <c r="H157" s="3"/>
    </row>
    <row r="158" spans="1:8" x14ac:dyDescent="0.25">
      <c r="A158" s="3"/>
      <c r="B158" s="3"/>
      <c r="C158" s="3"/>
      <c r="D158" s="3"/>
      <c r="E158" s="3"/>
      <c r="F158" s="3"/>
      <c r="G158" s="3"/>
      <c r="H158" s="3"/>
    </row>
    <row r="159" spans="1:8" x14ac:dyDescent="0.25">
      <c r="A159" s="3"/>
      <c r="B159" s="3"/>
      <c r="C159" s="3"/>
      <c r="D159" s="3"/>
      <c r="E159" s="3"/>
      <c r="F159" s="3"/>
      <c r="G159" s="3"/>
      <c r="H159" s="3"/>
    </row>
    <row r="160" spans="1:8" x14ac:dyDescent="0.25">
      <c r="A160" s="3"/>
      <c r="B160" s="3"/>
      <c r="C160" s="3"/>
      <c r="D160" s="3"/>
      <c r="E160" s="3"/>
      <c r="F160" s="3"/>
      <c r="G160" s="3"/>
      <c r="H160" s="3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30"/>
  <sheetViews>
    <sheetView topLeftCell="B16" workbookViewId="0">
      <selection activeCell="C8" sqref="C8:C43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108</v>
      </c>
      <c r="B1" s="1"/>
      <c r="C1" s="2"/>
      <c r="D1" s="2"/>
      <c r="E1" s="2"/>
      <c r="F1" s="2"/>
      <c r="G1" s="3"/>
      <c r="H1" s="3"/>
      <c r="I1" s="3"/>
      <c r="J1" s="1" t="s">
        <v>109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110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111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112</v>
      </c>
      <c r="L4" s="13"/>
      <c r="M4" s="14" t="s">
        <v>113</v>
      </c>
      <c r="N4" s="8"/>
      <c r="O4" s="9"/>
      <c r="Q4" s="10"/>
      <c r="R4" s="10"/>
    </row>
    <row r="5" spans="1:25" ht="15.6" x14ac:dyDescent="0.3">
      <c r="I5" s="15"/>
      <c r="J5" s="16" t="s">
        <v>114</v>
      </c>
      <c r="K5" s="17" t="e">
        <f>S44/Q44</f>
        <v>#DIV/0!</v>
      </c>
      <c r="L5" s="18" t="s">
        <v>115</v>
      </c>
      <c r="M5" s="19" t="e">
        <f>(J44-K5*K44)-LOG10(15)</f>
        <v>#DIV/0!</v>
      </c>
      <c r="N5" s="8"/>
      <c r="O5" s="9"/>
      <c r="Q5" s="10"/>
      <c r="R5" s="10"/>
    </row>
    <row r="6" spans="1:25" x14ac:dyDescent="0.25">
      <c r="A6" s="20"/>
      <c r="B6" s="437" t="s">
        <v>220</v>
      </c>
      <c r="C6" s="438"/>
      <c r="D6" s="438"/>
      <c r="E6" s="438"/>
      <c r="F6" s="438"/>
      <c r="G6" s="438"/>
      <c r="H6" s="439"/>
      <c r="I6" s="15"/>
    </row>
    <row r="7" spans="1:25" ht="60" customHeight="1" x14ac:dyDescent="0.25">
      <c r="A7" s="21" t="s">
        <v>116</v>
      </c>
      <c r="B7" s="22" t="s">
        <v>117</v>
      </c>
      <c r="C7" s="22" t="s">
        <v>118</v>
      </c>
      <c r="D7" s="22" t="s">
        <v>119</v>
      </c>
      <c r="E7" s="22" t="s">
        <v>120</v>
      </c>
      <c r="F7" s="22" t="s">
        <v>121</v>
      </c>
      <c r="G7" s="22" t="s">
        <v>122</v>
      </c>
      <c r="H7" s="23" t="s">
        <v>123</v>
      </c>
      <c r="I7" s="15"/>
      <c r="J7" s="24" t="s">
        <v>124</v>
      </c>
      <c r="K7" s="24" t="s">
        <v>125</v>
      </c>
      <c r="L7" s="25" t="s">
        <v>126</v>
      </c>
      <c r="M7" s="24" t="s">
        <v>127</v>
      </c>
      <c r="N7" s="24" t="s">
        <v>128</v>
      </c>
      <c r="O7" s="26" t="s">
        <v>129</v>
      </c>
      <c r="P7" s="24" t="s">
        <v>130</v>
      </c>
      <c r="Q7" s="24" t="s">
        <v>131</v>
      </c>
      <c r="R7" s="24" t="s">
        <v>132</v>
      </c>
      <c r="S7" s="24" t="s">
        <v>133</v>
      </c>
      <c r="T7" s="24" t="s">
        <v>134</v>
      </c>
      <c r="U7" s="27" t="s">
        <v>135</v>
      </c>
      <c r="V7" s="24" t="s">
        <v>136</v>
      </c>
      <c r="W7" s="28" t="s">
        <v>137</v>
      </c>
      <c r="X7" s="29" t="s">
        <v>138</v>
      </c>
      <c r="Y7" s="30" t="s">
        <v>139</v>
      </c>
    </row>
    <row r="8" spans="1:25" x14ac:dyDescent="0.25">
      <c r="A8" s="20">
        <v>1</v>
      </c>
      <c r="B8" s="31" t="str">
        <f>'Run 3'!A11</f>
        <v>A1</v>
      </c>
      <c r="C8" s="126">
        <v>680</v>
      </c>
      <c r="D8" s="123">
        <f>'Run 3'!C11</f>
        <v>0</v>
      </c>
      <c r="E8" s="122">
        <f>STDEVA(D8:D10)</f>
        <v>0</v>
      </c>
      <c r="F8" s="34">
        <f>AVERAGE(D8:D10)</f>
        <v>0</v>
      </c>
      <c r="G8" s="35" t="e">
        <f t="shared" ref="G8:G43" si="0">POWER(10,$K$5*D8+$M$5)</f>
        <v>#DIV/0!</v>
      </c>
      <c r="H8" s="36" t="e">
        <f>AVERAGE(G8:G10)</f>
        <v>#DIV/0!</v>
      </c>
      <c r="I8" s="15"/>
      <c r="J8" s="37" t="str">
        <f>IF('Run 3'!C11="","",LOG(C8))</f>
        <v/>
      </c>
      <c r="K8" s="38" t="str">
        <f>IF('Run 3'!C11="","",'Run 3'!C11)</f>
        <v/>
      </c>
      <c r="L8" s="39" t="str">
        <f>IF('Run 3'!C11="","",J8-J$44)</f>
        <v/>
      </c>
      <c r="M8" s="40" t="str">
        <f>IF('Run 3'!C11="","",L8*L8)</f>
        <v/>
      </c>
      <c r="N8" s="41"/>
      <c r="O8" s="33" t="str">
        <f>IF('Run 3'!C11="","",K8-$K$44)</f>
        <v/>
      </c>
      <c r="P8" s="42" t="str">
        <f>IF('Run 3'!C11="","",(K8-$K$44)^2)</f>
        <v/>
      </c>
      <c r="Q8" s="42"/>
      <c r="R8" s="42" t="str">
        <f>IF('Run 3'!C11="","",L8*O8)</f>
        <v/>
      </c>
      <c r="S8" s="42"/>
      <c r="T8" s="42"/>
      <c r="U8" s="42"/>
      <c r="V8" s="42"/>
      <c r="W8" s="42"/>
      <c r="X8" s="42"/>
      <c r="Y8" s="42"/>
    </row>
    <row r="9" spans="1:25" x14ac:dyDescent="0.25">
      <c r="A9" s="43"/>
      <c r="B9" s="44" t="str">
        <f>'Run 3'!A12</f>
        <v>A2</v>
      </c>
      <c r="C9" s="124">
        <v>680</v>
      </c>
      <c r="D9" s="121">
        <f>'Run 3'!C12</f>
        <v>0</v>
      </c>
      <c r="E9" s="120"/>
      <c r="F9" s="46"/>
      <c r="G9" s="47" t="e">
        <f t="shared" si="0"/>
        <v>#DIV/0!</v>
      </c>
      <c r="H9" s="48"/>
      <c r="I9" s="15"/>
      <c r="J9" s="37" t="str">
        <f>IF('Run 3'!C12="","",LOG(C9))</f>
        <v/>
      </c>
      <c r="K9" s="38" t="str">
        <f>IF('Run 3'!C12="","",'Run 3'!C12)</f>
        <v/>
      </c>
      <c r="L9" s="39" t="str">
        <f>IF('Run 3'!C12="","",J9-J$44)</f>
        <v/>
      </c>
      <c r="M9" s="40" t="str">
        <f>IF('Run 3'!C12="","",L9*L9)</f>
        <v/>
      </c>
      <c r="N9" s="41"/>
      <c r="O9" s="33" t="str">
        <f>IF('Run 3'!C12="","",K9-$K$44)</f>
        <v/>
      </c>
      <c r="P9" s="42" t="str">
        <f>IF('Run 3'!C12="","",(K9-$K$44)^2)</f>
        <v/>
      </c>
      <c r="Q9" s="42"/>
      <c r="R9" s="42" t="str">
        <f>IF('Run 3'!C12="","",L9*O9)</f>
        <v/>
      </c>
      <c r="S9" s="42"/>
      <c r="T9" s="42"/>
      <c r="U9" s="42"/>
      <c r="V9" s="42"/>
      <c r="W9" s="42"/>
      <c r="X9" s="42"/>
      <c r="Y9" s="42"/>
    </row>
    <row r="10" spans="1:25" x14ac:dyDescent="0.25">
      <c r="A10" s="43"/>
      <c r="B10" s="44" t="str">
        <f>'Run 3'!A13</f>
        <v>A3</v>
      </c>
      <c r="C10" s="128">
        <v>680</v>
      </c>
      <c r="D10" s="119">
        <f>'Run 3'!C13</f>
        <v>0</v>
      </c>
      <c r="E10" s="118"/>
      <c r="F10" s="52"/>
      <c r="G10" s="53" t="e">
        <f t="shared" si="0"/>
        <v>#DIV/0!</v>
      </c>
      <c r="H10" s="54"/>
      <c r="I10" s="15"/>
      <c r="J10" s="37" t="str">
        <f>IF('Run 3'!C13="","",LOG(C10))</f>
        <v/>
      </c>
      <c r="K10" s="38" t="str">
        <f>IF('Run 3'!C13="","",'Run 3'!C13)</f>
        <v/>
      </c>
      <c r="L10" s="39" t="str">
        <f>IF('Run 3'!C13="","",J10-J$44)</f>
        <v/>
      </c>
      <c r="M10" s="40" t="str">
        <f>IF('Run 3'!C13="","",L10*L10)</f>
        <v/>
      </c>
      <c r="N10" s="41"/>
      <c r="O10" s="33" t="str">
        <f>IF('Run 3'!C13="","",K10-$K$44)</f>
        <v/>
      </c>
      <c r="P10" s="42" t="str">
        <f>IF('Run 3'!C13="","",(K10-$K$44)^2)</f>
        <v/>
      </c>
      <c r="Q10" s="42"/>
      <c r="R10" s="42" t="str">
        <f>IF('Run 3'!C13="","",L10*O10)</f>
        <v/>
      </c>
      <c r="S10" s="42"/>
      <c r="T10" s="42"/>
      <c r="U10" s="42"/>
      <c r="V10" s="42"/>
      <c r="W10" s="42"/>
      <c r="X10" s="42"/>
      <c r="Y10" s="42"/>
    </row>
    <row r="11" spans="1:25" x14ac:dyDescent="0.25">
      <c r="A11" s="43"/>
      <c r="B11" s="31" t="str">
        <f>'Run 3'!A14</f>
        <v>A4</v>
      </c>
      <c r="C11" s="126">
        <v>177</v>
      </c>
      <c r="D11" s="123">
        <f>'Run 3'!C14</f>
        <v>0</v>
      </c>
      <c r="E11" s="122">
        <f>STDEVA(D11:D13)</f>
        <v>0</v>
      </c>
      <c r="F11" s="34">
        <f>AVERAGE(D11:D13)</f>
        <v>0</v>
      </c>
      <c r="G11" s="35" t="e">
        <f t="shared" si="0"/>
        <v>#DIV/0!</v>
      </c>
      <c r="H11" s="36" t="e">
        <f>AVERAGE(G11:G13)</f>
        <v>#DIV/0!</v>
      </c>
      <c r="I11" s="15"/>
      <c r="J11" s="37" t="str">
        <f>IF('Run 3'!C14="","",LOG(C11))</f>
        <v/>
      </c>
      <c r="K11" s="38" t="str">
        <f>IF('Run 3'!C14="","",'Run 3'!C14)</f>
        <v/>
      </c>
      <c r="L11" s="39" t="str">
        <f>IF('Run 3'!C14="","",J11-J$44)</f>
        <v/>
      </c>
      <c r="M11" s="40" t="str">
        <f>IF('Run 3'!C14="","",L11*L11)</f>
        <v/>
      </c>
      <c r="N11" s="41"/>
      <c r="O11" s="33" t="str">
        <f>IF('Run 3'!C14="","",K11-$K$44)</f>
        <v/>
      </c>
      <c r="P11" s="42" t="str">
        <f>IF('Run 3'!C14="","",(K11-$K$44)^2)</f>
        <v/>
      </c>
      <c r="Q11" s="42"/>
      <c r="R11" s="42" t="str">
        <f>IF('Run 3'!C14="","",L11*O11)</f>
        <v/>
      </c>
      <c r="S11" s="42"/>
      <c r="T11" s="42"/>
      <c r="U11" s="42"/>
      <c r="V11" s="42"/>
      <c r="W11" s="42"/>
      <c r="X11" s="42"/>
      <c r="Y11" s="42"/>
    </row>
    <row r="12" spans="1:25" x14ac:dyDescent="0.25">
      <c r="A12" s="43"/>
      <c r="B12" s="44" t="str">
        <f>'Run 3'!A15</f>
        <v>A5</v>
      </c>
      <c r="C12" s="124">
        <v>177</v>
      </c>
      <c r="D12" s="121">
        <f>'Run 3'!C15</f>
        <v>0</v>
      </c>
      <c r="E12" s="120"/>
      <c r="F12" s="46"/>
      <c r="G12" s="47" t="e">
        <f t="shared" si="0"/>
        <v>#DIV/0!</v>
      </c>
      <c r="H12" s="48"/>
      <c r="I12" s="15"/>
      <c r="J12" s="37" t="str">
        <f>IF('Run 3'!C15="","",LOG(C12))</f>
        <v/>
      </c>
      <c r="K12" s="38" t="str">
        <f>IF('Run 3'!C15="","",'Run 3'!C15)</f>
        <v/>
      </c>
      <c r="L12" s="39" t="str">
        <f>IF('Run 3'!C15="","",J12-J$44)</f>
        <v/>
      </c>
      <c r="M12" s="40" t="str">
        <f>IF('Run 3'!C15="","",L12*L12)</f>
        <v/>
      </c>
      <c r="N12" s="41"/>
      <c r="O12" s="33" t="str">
        <f>IF('Run 3'!C15="","",K12-$K$44)</f>
        <v/>
      </c>
      <c r="P12" s="42" t="str">
        <f>IF('Run 3'!C15="","",(K12-$K$44)^2)</f>
        <v/>
      </c>
      <c r="Q12" s="42"/>
      <c r="R12" s="42" t="str">
        <f>IF('Run 3'!C15="","",L12*O12)</f>
        <v/>
      </c>
      <c r="S12" s="42"/>
      <c r="T12" s="42"/>
      <c r="U12" s="42"/>
      <c r="V12" s="42"/>
      <c r="W12" s="42"/>
      <c r="X12" s="42"/>
      <c r="Y12" s="42"/>
    </row>
    <row r="13" spans="1:25" x14ac:dyDescent="0.25">
      <c r="A13" s="43"/>
      <c r="B13" s="49" t="str">
        <f>'Run 3'!A16</f>
        <v>A6</v>
      </c>
      <c r="C13" s="124">
        <v>177</v>
      </c>
      <c r="D13" s="121">
        <f>'Run 3'!C16</f>
        <v>0</v>
      </c>
      <c r="E13" s="120"/>
      <c r="F13" s="46"/>
      <c r="G13" s="47" t="e">
        <f t="shared" si="0"/>
        <v>#DIV/0!</v>
      </c>
      <c r="H13" s="48"/>
      <c r="I13" s="15"/>
      <c r="J13" s="37" t="str">
        <f>IF('Run 3'!C16="","",LOG(C13))</f>
        <v/>
      </c>
      <c r="K13" s="38" t="str">
        <f>IF('Run 3'!C16="","",'Run 3'!C16)</f>
        <v/>
      </c>
      <c r="L13" s="39" t="str">
        <f>IF('Run 3'!C16="","",J13-J$44)</f>
        <v/>
      </c>
      <c r="M13" s="40" t="str">
        <f>IF('Run 3'!C16="","",L13*L13)</f>
        <v/>
      </c>
      <c r="N13" s="41"/>
      <c r="O13" s="33" t="str">
        <f>IF('Run 3'!C16="","",K13-$K$44)</f>
        <v/>
      </c>
      <c r="P13" s="42" t="str">
        <f>IF('Run 3'!C16="","",(K13-$K$44)^2)</f>
        <v/>
      </c>
      <c r="Q13" s="42"/>
      <c r="R13" s="42" t="str">
        <f>IF('Run 3'!C16="","",L13*O13)</f>
        <v/>
      </c>
      <c r="S13" s="42"/>
      <c r="T13" s="42"/>
      <c r="U13" s="42"/>
      <c r="V13" s="42"/>
      <c r="W13" s="42"/>
      <c r="X13" s="42"/>
      <c r="Y13" s="42"/>
    </row>
    <row r="14" spans="1:25" x14ac:dyDescent="0.25">
      <c r="A14" s="43"/>
      <c r="B14" s="44" t="str">
        <f>'Run 3'!A17</f>
        <v>A7</v>
      </c>
      <c r="C14" s="32">
        <v>46</v>
      </c>
      <c r="D14" s="127">
        <f>'Run 3'!C17</f>
        <v>0</v>
      </c>
      <c r="E14" s="33">
        <f>STDEVA(D14:D16)</f>
        <v>0</v>
      </c>
      <c r="F14" s="33">
        <f>AVERAGE(D14:D16)</f>
        <v>0</v>
      </c>
      <c r="G14" s="35" t="e">
        <f t="shared" si="0"/>
        <v>#DIV/0!</v>
      </c>
      <c r="H14" s="35" t="e">
        <f>AVERAGE(G14:G16)</f>
        <v>#DIV/0!</v>
      </c>
      <c r="I14" s="15"/>
      <c r="J14" s="37" t="str">
        <f>IF('Run 3'!C17="","",LOG(C14))</f>
        <v/>
      </c>
      <c r="K14" s="38" t="str">
        <f>IF('Run 3'!C17="","",'Run 3'!C17)</f>
        <v/>
      </c>
      <c r="L14" s="39" t="str">
        <f>IF('Run 3'!C17="","",J14-J$44)</f>
        <v/>
      </c>
      <c r="M14" s="40" t="str">
        <f>IF('Run 3'!C17="","",L14*L14)</f>
        <v/>
      </c>
      <c r="N14" s="41"/>
      <c r="O14" s="33" t="str">
        <f>IF('Run 3'!C17="","",K14-$K$44)</f>
        <v/>
      </c>
      <c r="P14" s="42" t="str">
        <f>IF('Run 3'!C17="","",(K14-$K$44)^2)</f>
        <v/>
      </c>
      <c r="Q14" s="42"/>
      <c r="R14" s="42" t="str">
        <f>IF('Run 3'!C17="","",L14*O14)</f>
        <v/>
      </c>
      <c r="S14" s="42"/>
      <c r="T14" s="42"/>
      <c r="U14" s="42"/>
      <c r="V14" s="42"/>
      <c r="W14" s="42"/>
      <c r="X14" s="42"/>
      <c r="Y14" s="42"/>
    </row>
    <row r="15" spans="1:25" x14ac:dyDescent="0.25">
      <c r="A15" s="43"/>
      <c r="B15" s="44" t="str">
        <f>'Run 3'!A18</f>
        <v>A8</v>
      </c>
      <c r="C15" s="45">
        <v>46</v>
      </c>
      <c r="D15" s="125">
        <f>'Run 3'!C18</f>
        <v>0</v>
      </c>
      <c r="E15" s="38"/>
      <c r="F15" s="38"/>
      <c r="G15" s="47" t="e">
        <f t="shared" si="0"/>
        <v>#DIV/0!</v>
      </c>
      <c r="H15" s="47"/>
      <c r="I15" s="15"/>
      <c r="J15" s="37" t="str">
        <f>IF('Run 3'!C18="","",LOG(C15))</f>
        <v/>
      </c>
      <c r="K15" s="38" t="str">
        <f>IF('Run 3'!C18="","",'Run 3'!C18)</f>
        <v/>
      </c>
      <c r="L15" s="39" t="str">
        <f>IF('Run 3'!C18="","",J15-J$44)</f>
        <v/>
      </c>
      <c r="M15" s="40" t="str">
        <f>IF('Run 3'!C18="","",L15*L15)</f>
        <v/>
      </c>
      <c r="N15" s="41"/>
      <c r="O15" s="33" t="str">
        <f>IF('Run 3'!C18="","",K15-$K$44)</f>
        <v/>
      </c>
      <c r="P15" s="42" t="str">
        <f>IF('Run 3'!C18="","",(K15-$K$44)^2)</f>
        <v/>
      </c>
      <c r="Q15" s="42"/>
      <c r="R15" s="42" t="str">
        <f>IF('Run 3'!C18="","",L15*O15)</f>
        <v/>
      </c>
      <c r="S15" s="42"/>
      <c r="T15" s="42"/>
      <c r="U15" s="42"/>
      <c r="V15" s="42"/>
      <c r="W15" s="42"/>
      <c r="X15" s="42"/>
      <c r="Y15" s="42"/>
    </row>
    <row r="16" spans="1:25" x14ac:dyDescent="0.25">
      <c r="A16" s="235"/>
      <c r="B16" s="44" t="str">
        <f>'Run 3'!A19</f>
        <v>A9</v>
      </c>
      <c r="C16" s="50">
        <v>46</v>
      </c>
      <c r="D16" s="129">
        <f>'Run 3'!C19</f>
        <v>0</v>
      </c>
      <c r="E16" s="51"/>
      <c r="F16" s="51"/>
      <c r="G16" s="53" t="e">
        <f t="shared" si="0"/>
        <v>#DIV/0!</v>
      </c>
      <c r="H16" s="53"/>
      <c r="I16" s="15"/>
      <c r="J16" s="37" t="str">
        <f>IF('Run 3'!C19="","",LOG(C16))</f>
        <v/>
      </c>
      <c r="K16" s="38" t="str">
        <f>IF('Run 3'!C19="","",'Run 3'!C19)</f>
        <v/>
      </c>
      <c r="L16" s="39" t="str">
        <f>IF('Run 3'!C19="","",J16-J$44)</f>
        <v/>
      </c>
      <c r="M16" s="40" t="str">
        <f>IF('Run 3'!C19="","",L16*L16)</f>
        <v/>
      </c>
      <c r="N16" s="41"/>
      <c r="O16" s="33" t="str">
        <f>IF('Run 3'!C19="","",K16-$K$44)</f>
        <v/>
      </c>
      <c r="P16" s="42" t="str">
        <f>IF('Run 3'!C19="","",(K16-$K$44)^2)</f>
        <v/>
      </c>
      <c r="Q16" s="42"/>
      <c r="R16" s="42" t="str">
        <f>IF('Run 3'!C19="","",L16*O16)</f>
        <v/>
      </c>
      <c r="S16" s="42"/>
      <c r="T16" s="42"/>
      <c r="U16" s="42"/>
      <c r="V16" s="42"/>
      <c r="W16" s="42"/>
      <c r="X16" s="42"/>
      <c r="Y16" s="42"/>
    </row>
    <row r="17" spans="1:25" x14ac:dyDescent="0.25">
      <c r="A17" s="43">
        <v>2</v>
      </c>
      <c r="B17" s="31" t="str">
        <f>'Run 3'!A20</f>
        <v>B1</v>
      </c>
      <c r="C17" s="237">
        <v>680</v>
      </c>
      <c r="D17" s="127">
        <f>'Run 3'!C20</f>
        <v>0</v>
      </c>
      <c r="E17" s="33">
        <f>STDEVA(D17:D19)</f>
        <v>0</v>
      </c>
      <c r="F17" s="33">
        <f>AVERAGE(D17:D19)</f>
        <v>0</v>
      </c>
      <c r="G17" s="35" t="e">
        <f t="shared" si="0"/>
        <v>#DIV/0!</v>
      </c>
      <c r="H17" s="35" t="e">
        <f>AVERAGE(G17:G19)</f>
        <v>#DIV/0!</v>
      </c>
      <c r="I17" s="15"/>
      <c r="J17" s="37" t="str">
        <f>IF('Run 3'!C20="","",LOG(C17))</f>
        <v/>
      </c>
      <c r="K17" s="38" t="str">
        <f>IF('Run 3'!C20="","",'Run 3'!C20)</f>
        <v/>
      </c>
      <c r="L17" s="39" t="str">
        <f>IF('Run 3'!C20="","",J17-J$44)</f>
        <v/>
      </c>
      <c r="M17" s="40" t="str">
        <f>IF('Run 3'!C20="","",L17*L17)</f>
        <v/>
      </c>
      <c r="N17" s="41"/>
      <c r="O17" s="33" t="str">
        <f>IF('Run 3'!C20="","",K17-$K$44)</f>
        <v/>
      </c>
      <c r="P17" s="42" t="str">
        <f>IF('Run 3'!C20="","",(K17-$K$44)^2)</f>
        <v/>
      </c>
      <c r="Q17" s="42"/>
      <c r="R17" s="42" t="str">
        <f>IF('Run 3'!C20="","",L17*O17)</f>
        <v/>
      </c>
      <c r="S17" s="42"/>
      <c r="T17" s="42"/>
      <c r="U17" s="42"/>
      <c r="V17" s="42"/>
      <c r="W17" s="42"/>
      <c r="X17" s="42"/>
      <c r="Y17" s="42"/>
    </row>
    <row r="18" spans="1:25" x14ac:dyDescent="0.25">
      <c r="A18" s="43"/>
      <c r="B18" s="44" t="str">
        <f>'Run 3'!A21</f>
        <v>B2</v>
      </c>
      <c r="C18" s="238">
        <v>680</v>
      </c>
      <c r="D18" s="125">
        <f>'Run 3'!C21</f>
        <v>0</v>
      </c>
      <c r="E18" s="38"/>
      <c r="F18" s="38"/>
      <c r="G18" s="47" t="e">
        <f t="shared" si="0"/>
        <v>#DIV/0!</v>
      </c>
      <c r="H18" s="47"/>
      <c r="I18" s="15"/>
      <c r="J18" s="37" t="str">
        <f>IF('Run 3'!C21="","",LOG(C18))</f>
        <v/>
      </c>
      <c r="K18" s="38" t="str">
        <f>IF('Run 3'!C21="","",'Run 3'!C21)</f>
        <v/>
      </c>
      <c r="L18" s="39" t="str">
        <f>IF('Run 3'!C21="","",J18-J$44)</f>
        <v/>
      </c>
      <c r="M18" s="40" t="str">
        <f>IF('Run 3'!C21="","",L18*L18)</f>
        <v/>
      </c>
      <c r="N18" s="41"/>
      <c r="O18" s="33" t="str">
        <f>IF('Run 3'!C21="","",K18-$K$44)</f>
        <v/>
      </c>
      <c r="P18" s="42" t="str">
        <f>IF('Run 3'!C21="","",(K18-$K$44)^2)</f>
        <v/>
      </c>
      <c r="Q18" s="42"/>
      <c r="R18" s="42" t="str">
        <f>IF('Run 3'!C21="","",L18*O18)</f>
        <v/>
      </c>
      <c r="S18" s="42"/>
      <c r="T18" s="42"/>
      <c r="U18" s="42"/>
      <c r="V18" s="42"/>
      <c r="W18" s="42"/>
      <c r="X18" s="42"/>
      <c r="Y18" s="42"/>
    </row>
    <row r="19" spans="1:25" x14ac:dyDescent="0.25">
      <c r="A19" s="43"/>
      <c r="B19" s="49" t="str">
        <f>'Run 3'!A22</f>
        <v>B3</v>
      </c>
      <c r="C19" s="239">
        <v>680</v>
      </c>
      <c r="D19" s="129">
        <f>'Run 3'!C22</f>
        <v>0</v>
      </c>
      <c r="E19" s="51"/>
      <c r="F19" s="51"/>
      <c r="G19" s="47" t="e">
        <f t="shared" si="0"/>
        <v>#DIV/0!</v>
      </c>
      <c r="H19" s="53"/>
      <c r="I19" s="15"/>
      <c r="J19" s="37" t="str">
        <f>IF('Run 3'!C22="","",LOG(C19))</f>
        <v/>
      </c>
      <c r="K19" s="38" t="str">
        <f>IF('Run 3'!C22="","",'Run 3'!C22)</f>
        <v/>
      </c>
      <c r="L19" s="39" t="str">
        <f>IF('Run 3'!C22="","",J19-J$44)</f>
        <v/>
      </c>
      <c r="M19" s="40" t="str">
        <f>IF('Run 3'!C22="","",L19*L19)</f>
        <v/>
      </c>
      <c r="N19" s="41"/>
      <c r="O19" s="33" t="str">
        <f>IF('Run 3'!C22="","",K19-$K$44)</f>
        <v/>
      </c>
      <c r="P19" s="42" t="str">
        <f>IF('Run 3'!C22="","",(K19-$K$44)^2)</f>
        <v/>
      </c>
      <c r="Q19" s="42"/>
      <c r="R19" s="42" t="str">
        <f>IF('Run 3'!C22="","",L19*O19)</f>
        <v/>
      </c>
      <c r="S19" s="42"/>
      <c r="T19" s="42"/>
      <c r="U19" s="42"/>
      <c r="V19" s="42"/>
      <c r="W19" s="42"/>
      <c r="X19" s="42"/>
      <c r="Y19" s="42"/>
    </row>
    <row r="20" spans="1:25" x14ac:dyDescent="0.25">
      <c r="A20" s="43"/>
      <c r="B20" s="44" t="str">
        <f>'Run 3'!A23</f>
        <v>B4</v>
      </c>
      <c r="C20" s="126">
        <v>177</v>
      </c>
      <c r="D20" s="121">
        <f>'Run 3'!C23</f>
        <v>0</v>
      </c>
      <c r="E20" s="120">
        <f>STDEVA(D20:D22)</f>
        <v>0</v>
      </c>
      <c r="F20" s="46">
        <f>AVERAGE(D20:D22)</f>
        <v>0</v>
      </c>
      <c r="G20" s="35" t="e">
        <f t="shared" si="0"/>
        <v>#DIV/0!</v>
      </c>
      <c r="H20" s="48" t="e">
        <f>AVERAGE(G20:G22)</f>
        <v>#DIV/0!</v>
      </c>
      <c r="I20" s="15"/>
      <c r="J20" s="37" t="str">
        <f>IF('Run 3'!C23="","",LOG(C20))</f>
        <v/>
      </c>
      <c r="K20" s="38" t="str">
        <f>IF('Run 3'!C23="","",'Run 3'!C23)</f>
        <v/>
      </c>
      <c r="L20" s="39" t="str">
        <f>IF('Run 3'!C23="","",J20-J$44)</f>
        <v/>
      </c>
      <c r="M20" s="40" t="str">
        <f>IF('Run 3'!C23="","",L20*L20)</f>
        <v/>
      </c>
      <c r="N20" s="41"/>
      <c r="O20" s="33" t="str">
        <f>IF('Run 3'!C23="","",K20-$K$44)</f>
        <v/>
      </c>
      <c r="P20" s="42" t="str">
        <f>IF('Run 3'!C23="","",(K20-$K$44)^2)</f>
        <v/>
      </c>
      <c r="Q20" s="42"/>
      <c r="R20" s="42" t="str">
        <f>IF('Run 3'!C23="","",L20*O20)</f>
        <v/>
      </c>
      <c r="S20" s="42"/>
      <c r="T20" s="42"/>
      <c r="U20" s="42"/>
      <c r="V20" s="42"/>
      <c r="W20" s="42"/>
      <c r="X20" s="42"/>
      <c r="Y20" s="42"/>
    </row>
    <row r="21" spans="1:25" x14ac:dyDescent="0.25">
      <c r="A21" s="43"/>
      <c r="B21" s="44" t="str">
        <f>'Run 3'!A24</f>
        <v>B5</v>
      </c>
      <c r="C21" s="124">
        <v>177</v>
      </c>
      <c r="D21" s="121">
        <f>'Run 3'!C24</f>
        <v>0</v>
      </c>
      <c r="E21" s="120"/>
      <c r="F21" s="46"/>
      <c r="G21" s="47" t="e">
        <f t="shared" si="0"/>
        <v>#DIV/0!</v>
      </c>
      <c r="H21" s="48"/>
      <c r="I21" s="15"/>
      <c r="J21" s="37" t="str">
        <f>IF('Run 3'!C24="","",LOG(C21))</f>
        <v/>
      </c>
      <c r="K21" s="38" t="str">
        <f>IF('Run 3'!C24="","",'Run 3'!C24)</f>
        <v/>
      </c>
      <c r="L21" s="39" t="str">
        <f>IF('Run 3'!C24="","",J21-J$44)</f>
        <v/>
      </c>
      <c r="M21" s="40" t="str">
        <f>IF('Run 3'!C24="","",L21*L21)</f>
        <v/>
      </c>
      <c r="N21" s="41"/>
      <c r="O21" s="33" t="str">
        <f>IF('Run 3'!C24="","",K21-$K$44)</f>
        <v/>
      </c>
      <c r="P21" s="42" t="str">
        <f>IF('Run 3'!C24="","",(K21-$K$44)^2)</f>
        <v/>
      </c>
      <c r="Q21" s="42"/>
      <c r="R21" s="42" t="str">
        <f>IF('Run 3'!C24="","",L21*O21)</f>
        <v/>
      </c>
      <c r="S21" s="42"/>
      <c r="T21" s="42"/>
      <c r="U21" s="42"/>
      <c r="V21" s="42"/>
      <c r="W21" s="42"/>
      <c r="X21" s="42"/>
      <c r="Y21" s="42"/>
    </row>
    <row r="22" spans="1:25" x14ac:dyDescent="0.25">
      <c r="A22" s="56"/>
      <c r="B22" s="49" t="str">
        <f>'Run 3'!A25</f>
        <v>B6</v>
      </c>
      <c r="C22" s="128">
        <v>177</v>
      </c>
      <c r="D22" s="121">
        <f>'Run 3'!C25</f>
        <v>0</v>
      </c>
      <c r="E22" s="120"/>
      <c r="F22" s="46"/>
      <c r="G22" s="53" t="e">
        <f t="shared" si="0"/>
        <v>#DIV/0!</v>
      </c>
      <c r="H22" s="48"/>
      <c r="I22" s="15"/>
      <c r="J22" s="37" t="str">
        <f>IF('Run 3'!C25="","",LOG(C22))</f>
        <v/>
      </c>
      <c r="K22" s="38" t="str">
        <f>IF('Run 3'!C25="","",'Run 3'!C25)</f>
        <v/>
      </c>
      <c r="L22" s="39" t="str">
        <f>IF('Run 3'!C25="","",J22-J$44)</f>
        <v/>
      </c>
      <c r="M22" s="40" t="str">
        <f>IF('Run 3'!C25="","",L22*L22)</f>
        <v/>
      </c>
      <c r="N22" s="41"/>
      <c r="O22" s="33" t="str">
        <f>IF('Run 3'!C25="","",K22-$K$44)</f>
        <v/>
      </c>
      <c r="P22" s="42" t="str">
        <f>IF('Run 3'!C25="","",(K22-$K$44)^2)</f>
        <v/>
      </c>
      <c r="Q22" s="42"/>
      <c r="R22" s="42" t="str">
        <f>IF('Run 3'!C25="","",L22*O22)</f>
        <v/>
      </c>
      <c r="S22" s="42"/>
      <c r="T22" s="42"/>
      <c r="U22" s="42"/>
      <c r="V22" s="42"/>
      <c r="W22" s="42"/>
      <c r="X22" s="42"/>
      <c r="Y22" s="42"/>
    </row>
    <row r="23" spans="1:25" x14ac:dyDescent="0.25">
      <c r="A23" s="43"/>
      <c r="B23" s="31" t="str">
        <f>'Run 3'!A26</f>
        <v>B7</v>
      </c>
      <c r="C23" s="126">
        <v>46</v>
      </c>
      <c r="D23" s="123">
        <f>'Run 3'!C26</f>
        <v>0</v>
      </c>
      <c r="E23" s="122">
        <f>STDEVA(D23:D25)</f>
        <v>0</v>
      </c>
      <c r="F23" s="34">
        <f>AVERAGE(D23:D25)</f>
        <v>0</v>
      </c>
      <c r="G23" s="47" t="e">
        <f t="shared" si="0"/>
        <v>#DIV/0!</v>
      </c>
      <c r="H23" s="36" t="e">
        <f>AVERAGE(G23:G25)</f>
        <v>#DIV/0!</v>
      </c>
      <c r="I23" s="15"/>
      <c r="J23" s="37" t="str">
        <f>IF('Run 3'!C26="","",LOG(C23))</f>
        <v/>
      </c>
      <c r="K23" s="38" t="str">
        <f>IF('Run 3'!C26="","",'Run 3'!C26)</f>
        <v/>
      </c>
      <c r="L23" s="39" t="str">
        <f>IF('Run 3'!C26="","",J23-J$44)</f>
        <v/>
      </c>
      <c r="M23" s="40" t="str">
        <f>IF('Run 3'!C26="","",L23*L23)</f>
        <v/>
      </c>
      <c r="N23" s="41"/>
      <c r="O23" s="33" t="str">
        <f>IF('Run 3'!C26="","",K23-$K$44)</f>
        <v/>
      </c>
      <c r="P23" s="42" t="str">
        <f>IF('Run 3'!C26="","",(K23-$K$44)^2)</f>
        <v/>
      </c>
      <c r="Q23" s="42"/>
      <c r="R23" s="42" t="str">
        <f>IF('Run 3'!C26="","",L23*O23)</f>
        <v/>
      </c>
      <c r="S23" s="42"/>
      <c r="T23" s="42"/>
      <c r="U23" s="42"/>
      <c r="V23" s="42"/>
      <c r="W23" s="42"/>
      <c r="X23" s="42"/>
      <c r="Y23" s="42"/>
    </row>
    <row r="24" spans="1:25" x14ac:dyDescent="0.25">
      <c r="A24" s="43"/>
      <c r="B24" s="44" t="str">
        <f>'Run 3'!A27</f>
        <v>B8</v>
      </c>
      <c r="C24" s="124">
        <v>46</v>
      </c>
      <c r="D24" s="121">
        <f>'Run 3'!C27</f>
        <v>0</v>
      </c>
      <c r="E24" s="120"/>
      <c r="F24" s="46"/>
      <c r="G24" s="47" t="e">
        <f t="shared" si="0"/>
        <v>#DIV/0!</v>
      </c>
      <c r="H24" s="48"/>
      <c r="I24" s="15"/>
      <c r="J24" s="37" t="str">
        <f>IF('Run 3'!C27="","",LOG(C24))</f>
        <v/>
      </c>
      <c r="K24" s="38" t="str">
        <f>IF('Run 3'!C27="","",'Run 3'!C27)</f>
        <v/>
      </c>
      <c r="L24" s="39" t="str">
        <f>IF('Run 3'!C27="","",J24-J$44)</f>
        <v/>
      </c>
      <c r="M24" s="40" t="str">
        <f>IF('Run 3'!C27="","",L24*L24)</f>
        <v/>
      </c>
      <c r="N24" s="41"/>
      <c r="O24" s="33" t="str">
        <f>IF('Run 3'!C27="","",K24-$K$44)</f>
        <v/>
      </c>
      <c r="P24" s="42" t="str">
        <f>IF('Run 3'!C27="","",(K24-$K$44)^2)</f>
        <v/>
      </c>
      <c r="Q24" s="42"/>
      <c r="R24" s="42" t="str">
        <f>IF('Run 3'!C27="","",L24*O24)</f>
        <v/>
      </c>
      <c r="S24" s="42"/>
      <c r="T24" s="42"/>
      <c r="U24" s="42"/>
      <c r="V24" s="42"/>
      <c r="W24" s="42"/>
      <c r="X24" s="42"/>
      <c r="Y24" s="42"/>
    </row>
    <row r="25" spans="1:25" x14ac:dyDescent="0.25">
      <c r="A25" s="43"/>
      <c r="B25" s="44" t="str">
        <f>'Run 3'!A28</f>
        <v>B9</v>
      </c>
      <c r="C25" s="128">
        <v>46</v>
      </c>
      <c r="D25" s="119">
        <f>'Run 3'!C28</f>
        <v>0</v>
      </c>
      <c r="E25" s="118"/>
      <c r="F25" s="52"/>
      <c r="G25" s="53" t="e">
        <f t="shared" si="0"/>
        <v>#DIV/0!</v>
      </c>
      <c r="H25" s="54"/>
      <c r="I25" s="15"/>
      <c r="J25" s="37" t="str">
        <f>IF('Run 3'!C28="","",LOG(C25))</f>
        <v/>
      </c>
      <c r="K25" s="38" t="str">
        <f>IF('Run 3'!C28="","",'Run 3'!C28)</f>
        <v/>
      </c>
      <c r="L25" s="39" t="str">
        <f>IF('Run 3'!C28="","",J25-J$44)</f>
        <v/>
      </c>
      <c r="M25" s="40" t="str">
        <f>IF('Run 3'!C28="","",L25*L25)</f>
        <v/>
      </c>
      <c r="N25" s="41"/>
      <c r="O25" s="33" t="str">
        <f>IF('Run 3'!C28="","",K25-$K$44)</f>
        <v/>
      </c>
      <c r="P25" s="42" t="str">
        <f>IF('Run 3'!C28="","",(K25-$K$44)^2)</f>
        <v/>
      </c>
      <c r="Q25" s="42"/>
      <c r="R25" s="42" t="str">
        <f>IF('Run 3'!C28="","",L25*O25)</f>
        <v/>
      </c>
      <c r="S25" s="42"/>
      <c r="T25" s="42"/>
      <c r="U25" s="42"/>
      <c r="V25" s="42"/>
      <c r="W25" s="42"/>
      <c r="X25" s="42"/>
      <c r="Y25" s="42"/>
    </row>
    <row r="26" spans="1:25" x14ac:dyDescent="0.25">
      <c r="A26" s="20">
        <v>3</v>
      </c>
      <c r="B26" s="31" t="str">
        <f>'Run 3'!A29</f>
        <v>C1</v>
      </c>
      <c r="C26" s="237">
        <v>680</v>
      </c>
      <c r="D26" s="123">
        <f>'Run 3'!C29</f>
        <v>0</v>
      </c>
      <c r="E26" s="122">
        <f>STDEVA(D26:D28)</f>
        <v>0</v>
      </c>
      <c r="F26" s="34">
        <f>AVERAGE(D26:D28)</f>
        <v>0</v>
      </c>
      <c r="G26" s="35" t="e">
        <f t="shared" si="0"/>
        <v>#DIV/0!</v>
      </c>
      <c r="H26" s="36" t="e">
        <f>AVERAGE(G26:G28)</f>
        <v>#DIV/0!</v>
      </c>
      <c r="I26" s="15"/>
      <c r="J26" s="37" t="str">
        <f>IF('Run 3'!C29="","",LOG(C26))</f>
        <v/>
      </c>
      <c r="K26" s="38" t="str">
        <f>IF('Run 3'!C29="","",'Run 3'!C29)</f>
        <v/>
      </c>
      <c r="L26" s="39" t="str">
        <f>IF('Run 3'!C29="","",J26-J$44)</f>
        <v/>
      </c>
      <c r="M26" s="40" t="str">
        <f>IF('Run 3'!C29="","",L26*L26)</f>
        <v/>
      </c>
      <c r="N26" s="41"/>
      <c r="O26" s="33" t="str">
        <f>IF('Run 3'!C29="","",K26-$K$44)</f>
        <v/>
      </c>
      <c r="P26" s="42" t="str">
        <f>IF('Run 3'!C29="","",(K26-$K$44)^2)</f>
        <v/>
      </c>
      <c r="Q26" s="42"/>
      <c r="R26" s="42" t="str">
        <f>IF('Run 3'!C29="","",L26*O26)</f>
        <v/>
      </c>
      <c r="S26" s="42"/>
      <c r="T26" s="42"/>
      <c r="U26" s="42"/>
      <c r="V26" s="42"/>
      <c r="W26" s="42"/>
      <c r="X26" s="42"/>
      <c r="Y26" s="42"/>
    </row>
    <row r="27" spans="1:25" x14ac:dyDescent="0.25">
      <c r="A27" s="43"/>
      <c r="B27" s="44" t="str">
        <f>'Run 3'!A30</f>
        <v>C2</v>
      </c>
      <c r="C27" s="238">
        <v>680</v>
      </c>
      <c r="D27" s="121">
        <f>'Run 3'!C30</f>
        <v>0</v>
      </c>
      <c r="E27" s="120"/>
      <c r="F27" s="46"/>
      <c r="G27" s="47" t="e">
        <f t="shared" si="0"/>
        <v>#DIV/0!</v>
      </c>
      <c r="H27" s="48"/>
      <c r="I27" s="15"/>
      <c r="J27" s="37" t="str">
        <f>IF('Run 3'!C30="","",LOG(C27))</f>
        <v/>
      </c>
      <c r="K27" s="38" t="str">
        <f>IF('Run 3'!C30="","",'Run 3'!C30)</f>
        <v/>
      </c>
      <c r="L27" s="39" t="str">
        <f>IF('Run 3'!C30="","",J27-J$44)</f>
        <v/>
      </c>
      <c r="M27" s="40" t="str">
        <f>IF('Run 3'!C30="","",L27*L27)</f>
        <v/>
      </c>
      <c r="N27" s="41"/>
      <c r="O27" s="33" t="str">
        <f>IF('Run 3'!C30="","",K27-$K$44)</f>
        <v/>
      </c>
      <c r="P27" s="42" t="str">
        <f>IF('Run 3'!C30="","",(K27-$K$44)^2)</f>
        <v/>
      </c>
      <c r="Q27" s="42"/>
      <c r="R27" s="42" t="str">
        <f>IF('Run 3'!C30="","",L27*O27)</f>
        <v/>
      </c>
      <c r="S27" s="42"/>
      <c r="T27" s="42"/>
      <c r="U27" s="42"/>
      <c r="V27" s="42"/>
      <c r="W27" s="42"/>
      <c r="X27" s="42"/>
      <c r="Y27" s="42"/>
    </row>
    <row r="28" spans="1:25" x14ac:dyDescent="0.25">
      <c r="A28" s="43"/>
      <c r="B28" s="49" t="str">
        <f>'Run 3'!A31</f>
        <v>C3</v>
      </c>
      <c r="C28" s="239">
        <v>680</v>
      </c>
      <c r="D28" s="119">
        <f>'Run 3'!C31</f>
        <v>0</v>
      </c>
      <c r="E28" s="118"/>
      <c r="F28" s="52"/>
      <c r="G28" s="53" t="e">
        <f t="shared" si="0"/>
        <v>#DIV/0!</v>
      </c>
      <c r="H28" s="54"/>
      <c r="I28" s="15"/>
      <c r="J28" s="37" t="str">
        <f>IF('Run 3'!C31="","",LOG(C28))</f>
        <v/>
      </c>
      <c r="K28" s="38" t="str">
        <f>IF('Run 3'!C31="","",'Run 3'!C31)</f>
        <v/>
      </c>
      <c r="L28" s="39" t="str">
        <f>IF('Run 3'!C31="","",J28-J$44)</f>
        <v/>
      </c>
      <c r="M28" s="40" t="str">
        <f>IF('Run 3'!C31="","",L28*L28)</f>
        <v/>
      </c>
      <c r="N28" s="41"/>
      <c r="O28" s="33" t="str">
        <f>IF('Run 3'!C31="","",K28-$K$44)</f>
        <v/>
      </c>
      <c r="P28" s="42" t="str">
        <f>IF('Run 3'!C31="","",(K28-$K$44)^2)</f>
        <v/>
      </c>
      <c r="Q28" s="42"/>
      <c r="R28" s="42" t="str">
        <f>IF('Run 3'!C31="","",L28*O28)</f>
        <v/>
      </c>
      <c r="S28" s="42"/>
      <c r="T28" s="42"/>
      <c r="U28" s="42"/>
      <c r="V28" s="42"/>
      <c r="W28" s="42"/>
      <c r="X28" s="42"/>
      <c r="Y28" s="42"/>
    </row>
    <row r="29" spans="1:25" x14ac:dyDescent="0.25">
      <c r="A29" s="43"/>
      <c r="B29" s="44" t="str">
        <f>'Run 3'!A32</f>
        <v>C4</v>
      </c>
      <c r="C29" s="126">
        <v>177</v>
      </c>
      <c r="D29" s="123">
        <f>'Run 3'!C32</f>
        <v>0</v>
      </c>
      <c r="E29" s="122">
        <f>STDEVA(D29:D31)</f>
        <v>0</v>
      </c>
      <c r="F29" s="34">
        <f>AVERAGE(D29:D31)</f>
        <v>0</v>
      </c>
      <c r="G29" s="35" t="e">
        <f t="shared" si="0"/>
        <v>#DIV/0!</v>
      </c>
      <c r="H29" s="36" t="e">
        <f>AVERAGE(G29:G31)</f>
        <v>#DIV/0!</v>
      </c>
      <c r="I29" s="15"/>
      <c r="J29" s="37" t="str">
        <f>IF('Run 3'!C32="","",LOG(C29))</f>
        <v/>
      </c>
      <c r="K29" s="38" t="str">
        <f>IF('Run 3'!C32="","",'Run 3'!C32)</f>
        <v/>
      </c>
      <c r="L29" s="39" t="str">
        <f>IF('Run 3'!C32="","",J29-J$44)</f>
        <v/>
      </c>
      <c r="M29" s="40" t="str">
        <f>IF('Run 3'!C32="","",L29*L29)</f>
        <v/>
      </c>
      <c r="N29" s="41"/>
      <c r="O29" s="33" t="str">
        <f>IF('Run 3'!C32="","",K29-$K$44)</f>
        <v/>
      </c>
      <c r="P29" s="42" t="str">
        <f>IF('Run 3'!C32="","",(K29-$K$44)^2)</f>
        <v/>
      </c>
      <c r="Q29" s="42"/>
      <c r="R29" s="42" t="str">
        <f>IF('Run 3'!C32="","",L29*O29)</f>
        <v/>
      </c>
      <c r="S29" s="42"/>
      <c r="T29" s="42"/>
      <c r="U29" s="42"/>
      <c r="V29" s="42"/>
      <c r="W29" s="42"/>
      <c r="X29" s="42"/>
      <c r="Y29" s="42"/>
    </row>
    <row r="30" spans="1:25" x14ac:dyDescent="0.25">
      <c r="A30" s="43"/>
      <c r="B30" s="44" t="str">
        <f>'Run 3'!A33</f>
        <v>C5</v>
      </c>
      <c r="C30" s="124">
        <v>177</v>
      </c>
      <c r="D30" s="121">
        <f>'Run 3'!C33</f>
        <v>0</v>
      </c>
      <c r="E30" s="120"/>
      <c r="F30" s="46"/>
      <c r="G30" s="47" t="e">
        <f t="shared" si="0"/>
        <v>#DIV/0!</v>
      </c>
      <c r="H30" s="48"/>
      <c r="I30" s="15"/>
      <c r="J30" s="37" t="str">
        <f>IF('Run 3'!C33="","",LOG(C30))</f>
        <v/>
      </c>
      <c r="K30" s="38" t="str">
        <f>IF('Run 3'!C33="","",'Run 3'!C33)</f>
        <v/>
      </c>
      <c r="L30" s="39" t="str">
        <f>IF('Run 3'!C33="","",J30-J$44)</f>
        <v/>
      </c>
      <c r="M30" s="40" t="str">
        <f>IF('Run 3'!C33="","",L30*L30)</f>
        <v/>
      </c>
      <c r="N30" s="41"/>
      <c r="O30" s="33" t="str">
        <f>IF('Run 3'!C33="","",K30-$K$44)</f>
        <v/>
      </c>
      <c r="P30" s="42" t="str">
        <f>IF('Run 3'!C33="","",(K30-$K$44)^2)</f>
        <v/>
      </c>
      <c r="Q30" s="42"/>
      <c r="R30" s="42" t="str">
        <f>IF('Run 3'!C33="","",L30*O30)</f>
        <v/>
      </c>
      <c r="S30" s="42"/>
      <c r="T30" s="42"/>
      <c r="U30" s="42"/>
      <c r="V30" s="42"/>
      <c r="W30" s="42"/>
      <c r="X30" s="42"/>
      <c r="Y30" s="42"/>
    </row>
    <row r="31" spans="1:25" x14ac:dyDescent="0.25">
      <c r="A31" s="43"/>
      <c r="B31" s="44" t="str">
        <f>'Run 3'!A34</f>
        <v>C6</v>
      </c>
      <c r="C31" s="128">
        <v>177</v>
      </c>
      <c r="D31" s="119">
        <f>'Run 3'!C34</f>
        <v>0</v>
      </c>
      <c r="E31" s="118"/>
      <c r="F31" s="52"/>
      <c r="G31" s="53" t="e">
        <f t="shared" si="0"/>
        <v>#DIV/0!</v>
      </c>
      <c r="H31" s="54"/>
      <c r="I31" s="15"/>
      <c r="J31" s="37" t="str">
        <f>IF('Run 3'!C34="","",LOG(C31))</f>
        <v/>
      </c>
      <c r="K31" s="38" t="str">
        <f>IF('Run 3'!C34="","",'Run 3'!C34)</f>
        <v/>
      </c>
      <c r="L31" s="39" t="str">
        <f>IF('Run 3'!C34="","",J31-J$44)</f>
        <v/>
      </c>
      <c r="M31" s="40" t="str">
        <f>IF('Run 3'!C34="","",L31*L31)</f>
        <v/>
      </c>
      <c r="N31" s="41"/>
      <c r="O31" s="33" t="str">
        <f>IF('Run 3'!C34="","",K31-$K$44)</f>
        <v/>
      </c>
      <c r="P31" s="42" t="str">
        <f>IF('Run 3'!C34="","",(K31-$K$44)^2)</f>
        <v/>
      </c>
      <c r="Q31" s="42"/>
      <c r="R31" s="42" t="str">
        <f>IF('Run 3'!C34="","",L31*O31)</f>
        <v/>
      </c>
      <c r="S31" s="42"/>
      <c r="T31" s="42"/>
      <c r="U31" s="42"/>
      <c r="V31" s="42"/>
      <c r="W31" s="42"/>
      <c r="X31" s="42"/>
      <c r="Y31" s="42"/>
    </row>
    <row r="32" spans="1:25" x14ac:dyDescent="0.25">
      <c r="A32" s="43"/>
      <c r="B32" s="31" t="str">
        <f>'Run 3'!A35</f>
        <v>C7</v>
      </c>
      <c r="C32" s="126">
        <v>46</v>
      </c>
      <c r="D32" s="123">
        <f>'Run 3'!C35</f>
        <v>0</v>
      </c>
      <c r="E32" s="122">
        <f>STDEVA(D32:D34)</f>
        <v>0</v>
      </c>
      <c r="F32" s="34">
        <f>AVERAGE(D32:D34)</f>
        <v>0</v>
      </c>
      <c r="G32" s="35" t="e">
        <f t="shared" si="0"/>
        <v>#DIV/0!</v>
      </c>
      <c r="H32" s="36" t="e">
        <f>AVERAGE(G32:G34)</f>
        <v>#DIV/0!</v>
      </c>
      <c r="I32" s="15"/>
      <c r="J32" s="37" t="str">
        <f>IF('Run 3'!C35="","",LOG(C32))</f>
        <v/>
      </c>
      <c r="K32" s="38" t="str">
        <f>IF('Run 3'!C35="","",'Run 3'!C35)</f>
        <v/>
      </c>
      <c r="L32" s="39" t="str">
        <f>IF('Run 3'!C35="","",J32-J$44)</f>
        <v/>
      </c>
      <c r="M32" s="40" t="str">
        <f>IF('Run 3'!C35="","",L32*L32)</f>
        <v/>
      </c>
      <c r="N32" s="41"/>
      <c r="O32" s="33" t="str">
        <f>IF('Run 3'!C35="","",K32-$K$44)</f>
        <v/>
      </c>
      <c r="P32" s="42" t="str">
        <f>IF('Run 3'!C35="","",(K32-$K$44)^2)</f>
        <v/>
      </c>
      <c r="Q32" s="42"/>
      <c r="R32" s="42" t="str">
        <f>IF('Run 3'!C35="","",L32*O32)</f>
        <v/>
      </c>
      <c r="S32" s="42"/>
      <c r="T32" s="42"/>
      <c r="U32" s="42"/>
      <c r="V32" s="42"/>
      <c r="W32" s="42"/>
      <c r="X32" s="42"/>
      <c r="Y32" s="42"/>
    </row>
    <row r="33" spans="1:25" x14ac:dyDescent="0.25">
      <c r="A33" s="43"/>
      <c r="B33" s="44" t="str">
        <f>'Run 3'!A36</f>
        <v>C8</v>
      </c>
      <c r="C33" s="124">
        <v>46</v>
      </c>
      <c r="D33" s="121">
        <f>'Run 3'!C36</f>
        <v>0</v>
      </c>
      <c r="E33" s="120"/>
      <c r="F33" s="46"/>
      <c r="G33" s="47" t="e">
        <f t="shared" si="0"/>
        <v>#DIV/0!</v>
      </c>
      <c r="H33" s="48"/>
      <c r="I33" s="15"/>
      <c r="J33" s="37" t="str">
        <f>IF('Run 3'!C36="","",LOG(C33))</f>
        <v/>
      </c>
      <c r="K33" s="38" t="str">
        <f>IF('Run 3'!C36="","",'Run 3'!C36)</f>
        <v/>
      </c>
      <c r="L33" s="39" t="str">
        <f>IF('Run 3'!C36="","",J33-J$44)</f>
        <v/>
      </c>
      <c r="M33" s="40" t="str">
        <f>IF('Run 3'!C36="","",L33*L33)</f>
        <v/>
      </c>
      <c r="N33" s="41"/>
      <c r="O33" s="33" t="str">
        <f>IF('Run 3'!C36="","",K33-$K$44)</f>
        <v/>
      </c>
      <c r="P33" s="42" t="str">
        <f>IF('Run 3'!C36="","",(K33-$K$44)^2)</f>
        <v/>
      </c>
      <c r="Q33" s="42"/>
      <c r="R33" s="42" t="str">
        <f>IF('Run 3'!C36="","",L33*O33)</f>
        <v/>
      </c>
      <c r="S33" s="42"/>
      <c r="T33" s="42"/>
      <c r="U33" s="42"/>
      <c r="V33" s="42"/>
      <c r="W33" s="42"/>
      <c r="X33" s="42"/>
      <c r="Y33" s="42"/>
    </row>
    <row r="34" spans="1:25" x14ac:dyDescent="0.25">
      <c r="A34" s="43"/>
      <c r="B34" s="49" t="str">
        <f>'Run 3'!A37</f>
        <v>C9</v>
      </c>
      <c r="C34" s="128">
        <v>46</v>
      </c>
      <c r="D34" s="119">
        <f>'Run 3'!C37</f>
        <v>0</v>
      </c>
      <c r="E34" s="118"/>
      <c r="F34" s="52"/>
      <c r="G34" s="53" t="e">
        <f t="shared" si="0"/>
        <v>#DIV/0!</v>
      </c>
      <c r="H34" s="54"/>
      <c r="I34" s="15"/>
      <c r="J34" s="37" t="str">
        <f>IF('Run 3'!C37="","",LOG(C34))</f>
        <v/>
      </c>
      <c r="K34" s="38" t="str">
        <f>IF('Run 3'!C37="","",'Run 3'!C37)</f>
        <v/>
      </c>
      <c r="L34" s="39" t="str">
        <f>IF('Run 3'!C37="","",J34-J$44)</f>
        <v/>
      </c>
      <c r="M34" s="40" t="str">
        <f>IF('Run 3'!C37="","",L34*L34)</f>
        <v/>
      </c>
      <c r="N34" s="41"/>
      <c r="O34" s="33" t="str">
        <f>IF('Run 3'!C37="","",K34-$K$44)</f>
        <v/>
      </c>
      <c r="P34" s="42" t="str">
        <f>IF('Run 3'!C37="","",(K34-$K$44)^2)</f>
        <v/>
      </c>
      <c r="Q34" s="42"/>
      <c r="R34" s="42" t="str">
        <f>IF('Run 3'!C37="","",L34*O34)</f>
        <v/>
      </c>
      <c r="S34" s="42"/>
      <c r="T34" s="42"/>
      <c r="U34" s="42"/>
      <c r="V34" s="42"/>
      <c r="W34" s="42"/>
      <c r="X34" s="42"/>
      <c r="Y34" s="42"/>
    </row>
    <row r="35" spans="1:25" x14ac:dyDescent="0.25">
      <c r="A35" s="20">
        <v>4</v>
      </c>
      <c r="B35" s="44" t="str">
        <f>'Run 3'!A38</f>
        <v>D1</v>
      </c>
      <c r="C35" s="237">
        <v>680</v>
      </c>
      <c r="D35" s="121">
        <f>'Run 3'!C38</f>
        <v>0</v>
      </c>
      <c r="E35" s="122">
        <f>STDEVA(D35:D37)</f>
        <v>0</v>
      </c>
      <c r="F35" s="34">
        <f>AVERAGE(D35:D37)</f>
        <v>0</v>
      </c>
      <c r="G35" s="35" t="e">
        <f t="shared" si="0"/>
        <v>#DIV/0!</v>
      </c>
      <c r="H35" s="36" t="e">
        <f>AVERAGE(G35:G37)</f>
        <v>#DIV/0!</v>
      </c>
      <c r="I35" s="15"/>
      <c r="J35" s="37" t="str">
        <f>IF('Run 3'!C38="","",LOG(C35))</f>
        <v/>
      </c>
      <c r="K35" s="38" t="str">
        <f>IF('Run 3'!C38="","",'Run 3'!C38)</f>
        <v/>
      </c>
      <c r="L35" s="39" t="str">
        <f>IF('Run 3'!C38="","",J35-J$44)</f>
        <v/>
      </c>
      <c r="M35" s="40" t="str">
        <f>IF('Run 3'!C38="","",L35*L35)</f>
        <v/>
      </c>
      <c r="N35" s="41"/>
      <c r="O35" s="33" t="str">
        <f>IF('Run 3'!C38="","",K35-$K$44)</f>
        <v/>
      </c>
      <c r="P35" s="42" t="str">
        <f>IF('Run 3'!C38="","",(K35-$K$44)^2)</f>
        <v/>
      </c>
      <c r="Q35" s="42"/>
      <c r="R35" s="42" t="str">
        <f>IF('Run 3'!C38="","",L35*O35)</f>
        <v/>
      </c>
      <c r="S35" s="42"/>
      <c r="T35" s="42"/>
      <c r="U35" s="42"/>
      <c r="V35" s="42"/>
      <c r="W35" s="42"/>
      <c r="X35" s="42"/>
      <c r="Y35" s="42"/>
    </row>
    <row r="36" spans="1:25" x14ac:dyDescent="0.25">
      <c r="A36" s="43"/>
      <c r="B36" s="44" t="str">
        <f>'Run 3'!A39</f>
        <v>D2</v>
      </c>
      <c r="C36" s="238">
        <v>680</v>
      </c>
      <c r="D36" s="121">
        <f>'Run 3'!C39</f>
        <v>0</v>
      </c>
      <c r="E36" s="120"/>
      <c r="F36" s="46"/>
      <c r="G36" s="47" t="e">
        <f t="shared" si="0"/>
        <v>#DIV/0!</v>
      </c>
      <c r="H36" s="48"/>
      <c r="I36" s="15"/>
      <c r="J36" s="37" t="str">
        <f>IF('Run 3'!C39="","",LOG(C36))</f>
        <v/>
      </c>
      <c r="K36" s="38" t="str">
        <f>IF('Run 3'!C39="","",'Run 3'!C39)</f>
        <v/>
      </c>
      <c r="L36" s="39" t="str">
        <f>IF('Run 3'!C39="","",J36-J$44)</f>
        <v/>
      </c>
      <c r="M36" s="40" t="str">
        <f>IF('Run 3'!C39="","",L36*L36)</f>
        <v/>
      </c>
      <c r="N36" s="41"/>
      <c r="O36" s="33" t="str">
        <f>IF('Run 3'!C39="","",K36-$K$44)</f>
        <v/>
      </c>
      <c r="P36" s="42" t="str">
        <f>IF('Run 3'!C39="","",(K36-$K$44)^2)</f>
        <v/>
      </c>
      <c r="Q36" s="42"/>
      <c r="R36" s="42" t="str">
        <f>IF('Run 3'!C39="","",L36*O36)</f>
        <v/>
      </c>
      <c r="S36" s="42"/>
      <c r="T36" s="42"/>
      <c r="U36" s="42"/>
      <c r="V36" s="42"/>
      <c r="W36" s="42"/>
      <c r="X36" s="42"/>
      <c r="Y36" s="42"/>
    </row>
    <row r="37" spans="1:25" x14ac:dyDescent="0.25">
      <c r="A37" s="43"/>
      <c r="B37" s="49" t="str">
        <f>'Run 3'!A40</f>
        <v>D3</v>
      </c>
      <c r="C37" s="239">
        <v>680</v>
      </c>
      <c r="D37" s="121">
        <f>'Run 3'!C40</f>
        <v>0</v>
      </c>
      <c r="E37" s="120"/>
      <c r="F37" s="46"/>
      <c r="G37" s="53" t="e">
        <f t="shared" si="0"/>
        <v>#DIV/0!</v>
      </c>
      <c r="H37" s="48"/>
      <c r="I37" s="15"/>
      <c r="J37" s="37" t="str">
        <f>IF('Run 3'!C40="","",LOG(C37))</f>
        <v/>
      </c>
      <c r="K37" s="38" t="str">
        <f>IF('Run 3'!C40="","",'Run 3'!C40)</f>
        <v/>
      </c>
      <c r="L37" s="39" t="str">
        <f>IF('Run 3'!C40="","",J37-J$44)</f>
        <v/>
      </c>
      <c r="M37" s="40" t="str">
        <f>IF('Run 3'!C40="","",L37*L37)</f>
        <v/>
      </c>
      <c r="N37" s="41"/>
      <c r="O37" s="33" t="str">
        <f>IF('Run 3'!C40="","",K37-$K$44)</f>
        <v/>
      </c>
      <c r="P37" s="42" t="str">
        <f>IF('Run 3'!C40="","",(K37-$K$44)^2)</f>
        <v/>
      </c>
      <c r="Q37" s="42"/>
      <c r="R37" s="42" t="str">
        <f>IF('Run 3'!C40="","",L37*O37)</f>
        <v/>
      </c>
      <c r="S37" s="42"/>
      <c r="T37" s="42"/>
      <c r="U37" s="42"/>
      <c r="V37" s="42"/>
      <c r="W37" s="42"/>
      <c r="X37" s="42"/>
      <c r="Y37" s="42"/>
    </row>
    <row r="38" spans="1:25" x14ac:dyDescent="0.25">
      <c r="A38" s="56"/>
      <c r="B38" s="236" t="str">
        <f>'Run 3'!A41</f>
        <v>D4</v>
      </c>
      <c r="C38" s="126">
        <v>177</v>
      </c>
      <c r="D38" s="123">
        <f>'Run 3'!C41</f>
        <v>0</v>
      </c>
      <c r="E38" s="122">
        <f>STDEVA(D38:D40)</f>
        <v>0</v>
      </c>
      <c r="F38" s="34">
        <f>AVERAGE(D38:D40)</f>
        <v>0</v>
      </c>
      <c r="G38" s="35" t="e">
        <f t="shared" si="0"/>
        <v>#DIV/0!</v>
      </c>
      <c r="H38" s="36" t="e">
        <f>AVERAGE(G38:G40)</f>
        <v>#DIV/0!</v>
      </c>
      <c r="I38" s="15"/>
      <c r="J38" s="37" t="str">
        <f>IF('Run 3'!C41="","",LOG(C38))</f>
        <v/>
      </c>
      <c r="K38" s="38" t="str">
        <f>IF('Run 3'!C41="","",'Run 3'!C41)</f>
        <v/>
      </c>
      <c r="L38" s="39" t="str">
        <f>IF('Run 3'!C41="","",J38-J$44)</f>
        <v/>
      </c>
      <c r="M38" s="40" t="str">
        <f>IF('Run 3'!C41="","",L38*L38)</f>
        <v/>
      </c>
      <c r="N38" s="41"/>
      <c r="O38" s="33" t="str">
        <f>IF('Run 3'!C41="","",K38-$K$44)</f>
        <v/>
      </c>
      <c r="P38" s="42" t="str">
        <f>IF('Run 3'!C41="","",(K38-$K$44)^2)</f>
        <v/>
      </c>
      <c r="Q38" s="42"/>
      <c r="R38" s="42" t="str">
        <f>IF('Run 3'!C41="","",L38*O38)</f>
        <v/>
      </c>
      <c r="S38" s="42"/>
      <c r="T38" s="42"/>
      <c r="U38" s="42"/>
      <c r="V38" s="42"/>
      <c r="W38" s="42"/>
      <c r="X38" s="42"/>
      <c r="Y38" s="42"/>
    </row>
    <row r="39" spans="1:25" x14ac:dyDescent="0.25">
      <c r="A39" s="43"/>
      <c r="B39" s="44" t="str">
        <f>'Run 3'!A42</f>
        <v>D5</v>
      </c>
      <c r="C39" s="124">
        <v>177</v>
      </c>
      <c r="D39" s="121">
        <f>'Run 3'!C42</f>
        <v>0</v>
      </c>
      <c r="E39" s="120"/>
      <c r="F39" s="46"/>
      <c r="G39" s="47" t="e">
        <f t="shared" si="0"/>
        <v>#DIV/0!</v>
      </c>
      <c r="H39" s="48"/>
      <c r="I39" s="15"/>
      <c r="J39" s="37" t="str">
        <f>IF('Run 3'!C42="","",LOG(C39))</f>
        <v/>
      </c>
      <c r="K39" s="38" t="str">
        <f>IF('Run 3'!C42="","",'Run 3'!C42)</f>
        <v/>
      </c>
      <c r="L39" s="39" t="str">
        <f>IF('Run 3'!C42="","",J39-J$44)</f>
        <v/>
      </c>
      <c r="M39" s="40" t="str">
        <f>IF('Run 3'!C42="","",L39*L39)</f>
        <v/>
      </c>
      <c r="N39" s="41"/>
      <c r="O39" s="33" t="str">
        <f>IF('Run 3'!C42="","",K39-$K$44)</f>
        <v/>
      </c>
      <c r="P39" s="42" t="str">
        <f>IF('Run 3'!C42="","",(K39-$K$44)^2)</f>
        <v/>
      </c>
      <c r="Q39" s="42"/>
      <c r="R39" s="42" t="str">
        <f>IF('Run 3'!C42="","",L39*O39)</f>
        <v/>
      </c>
      <c r="S39" s="42"/>
      <c r="T39" s="42"/>
      <c r="U39" s="42"/>
      <c r="V39" s="42"/>
      <c r="W39" s="42"/>
      <c r="X39" s="42"/>
      <c r="Y39" s="42"/>
    </row>
    <row r="40" spans="1:25" x14ac:dyDescent="0.25">
      <c r="A40" s="43"/>
      <c r="B40" s="44" t="str">
        <f>'Run 3'!A43</f>
        <v>D6</v>
      </c>
      <c r="C40" s="128">
        <v>177</v>
      </c>
      <c r="D40" s="119">
        <f>'Run 3'!C43</f>
        <v>0</v>
      </c>
      <c r="E40" s="118"/>
      <c r="F40" s="52"/>
      <c r="G40" s="53" t="e">
        <f t="shared" si="0"/>
        <v>#DIV/0!</v>
      </c>
      <c r="H40" s="54"/>
      <c r="I40" s="15"/>
      <c r="J40" s="37" t="str">
        <f>IF('Run 3'!C43="","",LOG(C40))</f>
        <v/>
      </c>
      <c r="K40" s="38" t="str">
        <f>IF('Run 3'!C43="","",'Run 3'!C43)</f>
        <v/>
      </c>
      <c r="L40" s="39" t="str">
        <f>IF('Run 3'!C43="","",J40-J$44)</f>
        <v/>
      </c>
      <c r="M40" s="40" t="str">
        <f>IF('Run 3'!C43="","",L40*L40)</f>
        <v/>
      </c>
      <c r="N40" s="41"/>
      <c r="O40" s="33" t="str">
        <f>IF('Run 3'!C43="","",K40-$K$44)</f>
        <v/>
      </c>
      <c r="P40" s="42" t="str">
        <f>IF('Run 3'!C43="","",(K40-$K$44)^2)</f>
        <v/>
      </c>
      <c r="Q40" s="42"/>
      <c r="R40" s="42" t="str">
        <f>IF('Run 3'!C43="","",L40*O40)</f>
        <v/>
      </c>
      <c r="S40" s="42"/>
      <c r="T40" s="42"/>
      <c r="U40" s="42"/>
      <c r="V40" s="42"/>
      <c r="W40" s="42"/>
      <c r="X40" s="42"/>
      <c r="Y40" s="42"/>
    </row>
    <row r="41" spans="1:25" x14ac:dyDescent="0.25">
      <c r="A41" s="43"/>
      <c r="B41" s="31" t="str">
        <f>'Run 3'!A44</f>
        <v>D7</v>
      </c>
      <c r="C41" s="126">
        <v>46</v>
      </c>
      <c r="D41" s="123">
        <f>'Run 3'!C44</f>
        <v>0</v>
      </c>
      <c r="E41" s="122">
        <f>STDEVA(D41:D43)</f>
        <v>0</v>
      </c>
      <c r="F41" s="34">
        <f>AVERAGE(D41:D43)</f>
        <v>0</v>
      </c>
      <c r="G41" s="35" t="e">
        <f t="shared" si="0"/>
        <v>#DIV/0!</v>
      </c>
      <c r="H41" s="36" t="e">
        <f>AVERAGE(G41:G43)</f>
        <v>#DIV/0!</v>
      </c>
      <c r="I41" s="15"/>
      <c r="J41" s="37" t="str">
        <f>IF('Run 3'!C44="","",LOG(C41))</f>
        <v/>
      </c>
      <c r="K41" s="38" t="str">
        <f>IF('Run 3'!C44="","",'Run 3'!C44)</f>
        <v/>
      </c>
      <c r="L41" s="39" t="str">
        <f>IF('Run 3'!C44="","",J41-J$44)</f>
        <v/>
      </c>
      <c r="M41" s="40" t="str">
        <f>IF('Run 3'!C44="","",L41*L41)</f>
        <v/>
      </c>
      <c r="N41" s="41"/>
      <c r="O41" s="33" t="str">
        <f>IF('Run 3'!C44="","",K41-$K$44)</f>
        <v/>
      </c>
      <c r="P41" s="42" t="str">
        <f>IF('Run 3'!C44="","",(K41-$K$44)^2)</f>
        <v/>
      </c>
      <c r="Q41" s="42"/>
      <c r="R41" s="42" t="str">
        <f>IF('Run 3'!C44="","",L41*O41)</f>
        <v/>
      </c>
      <c r="S41" s="42"/>
      <c r="T41" s="42"/>
      <c r="U41" s="42"/>
      <c r="V41" s="42"/>
      <c r="W41" s="42"/>
      <c r="X41" s="42"/>
      <c r="Y41" s="42"/>
    </row>
    <row r="42" spans="1:25" x14ac:dyDescent="0.25">
      <c r="A42" s="43"/>
      <c r="B42" s="44" t="str">
        <f>'Run 3'!A45</f>
        <v>D8</v>
      </c>
      <c r="C42" s="124">
        <v>46</v>
      </c>
      <c r="D42" s="121">
        <f>'Run 3'!C45</f>
        <v>0</v>
      </c>
      <c r="E42" s="120"/>
      <c r="F42" s="46"/>
      <c r="G42" s="47" t="e">
        <f t="shared" si="0"/>
        <v>#DIV/0!</v>
      </c>
      <c r="H42" s="48"/>
      <c r="I42" s="15"/>
      <c r="J42" s="37" t="str">
        <f>IF('Run 3'!C45="","",LOG(C42))</f>
        <v/>
      </c>
      <c r="K42" s="38" t="str">
        <f>IF('Run 3'!C45="","",'Run 3'!C45)</f>
        <v/>
      </c>
      <c r="L42" s="39" t="str">
        <f>IF('Run 3'!C45="","",J42-J$44)</f>
        <v/>
      </c>
      <c r="M42" s="40" t="str">
        <f>IF('Run 3'!C45="","",L42*L42)</f>
        <v/>
      </c>
      <c r="N42" s="41"/>
      <c r="O42" s="33" t="str">
        <f>IF('Run 3'!C45="","",K42-$K$44)</f>
        <v/>
      </c>
      <c r="P42" s="42" t="str">
        <f>IF('Run 3'!C45="","",(K42-$K$44)^2)</f>
        <v/>
      </c>
      <c r="Q42" s="42"/>
      <c r="R42" s="42" t="str">
        <f>IF('Run 3'!C45="","",L42*O42)</f>
        <v/>
      </c>
      <c r="S42" s="42"/>
      <c r="T42" s="42"/>
      <c r="U42" s="42"/>
      <c r="V42" s="42"/>
      <c r="W42" s="42"/>
      <c r="X42" s="42"/>
      <c r="Y42" s="42"/>
    </row>
    <row r="43" spans="1:25" x14ac:dyDescent="0.25">
      <c r="A43" s="235"/>
      <c r="B43" s="49" t="str">
        <f>'Run 3'!A46</f>
        <v>D9</v>
      </c>
      <c r="C43" s="128">
        <v>46</v>
      </c>
      <c r="D43" s="119">
        <f>'Run 3'!C46</f>
        <v>0</v>
      </c>
      <c r="E43" s="118"/>
      <c r="F43" s="52"/>
      <c r="G43" s="53" t="e">
        <f t="shared" si="0"/>
        <v>#DIV/0!</v>
      </c>
      <c r="H43" s="54"/>
      <c r="I43" s="15"/>
      <c r="J43" s="37" t="str">
        <f>IF('Run 3'!C46="","",LOG(C43))</f>
        <v/>
      </c>
      <c r="K43" s="38" t="str">
        <f>IF('Run 3'!C46="","",'Run 3'!C46)</f>
        <v/>
      </c>
      <c r="L43" s="39" t="str">
        <f>IF('Run 3'!C46="","",J43-J$44)</f>
        <v/>
      </c>
      <c r="M43" s="40" t="str">
        <f>IF('Run 3'!C46="","",L43*L43)</f>
        <v/>
      </c>
      <c r="N43" s="41"/>
      <c r="O43" s="33" t="str">
        <f>IF('Run 3'!C46="","",K43-$K$44)</f>
        <v/>
      </c>
      <c r="P43" s="42" t="str">
        <f>IF('Run 3'!C46="","",(K43-$K$44)^2)</f>
        <v/>
      </c>
      <c r="Q43" s="42"/>
      <c r="R43" s="42" t="str">
        <f>IF('Run 3'!C46="","",L43*O43)</f>
        <v/>
      </c>
      <c r="S43" s="42"/>
      <c r="T43" s="42"/>
      <c r="U43" s="42"/>
      <c r="V43" s="42"/>
      <c r="W43" s="42"/>
      <c r="X43" s="42"/>
      <c r="Y43" s="42"/>
    </row>
    <row r="44" spans="1:25" x14ac:dyDescent="0.25">
      <c r="A44" s="56"/>
      <c r="B44" s="240"/>
      <c r="C44" s="124"/>
      <c r="D44" s="125"/>
      <c r="E44" s="46"/>
      <c r="F44" s="46"/>
      <c r="G44" s="15"/>
      <c r="H44" s="15"/>
      <c r="I44" s="15"/>
      <c r="J44" s="102" t="e">
        <f>AVERAGE(J8:J43)</f>
        <v>#DIV/0!</v>
      </c>
      <c r="K44" s="102" t="e">
        <f>AVERAGE(K8:K43)</f>
        <v>#DIV/0!</v>
      </c>
      <c r="L44" s="103"/>
      <c r="M44" s="103"/>
      <c r="N44" s="104">
        <f>SUM(M8:M43)</f>
        <v>0</v>
      </c>
      <c r="O44" s="105"/>
      <c r="P44" s="106"/>
      <c r="Q44" s="107">
        <f>SUM(P8:P43)</f>
        <v>0</v>
      </c>
      <c r="R44" s="108"/>
      <c r="S44" s="107">
        <f>SUM(R8:R43)</f>
        <v>0</v>
      </c>
      <c r="T44" s="107">
        <f>S44^2</f>
        <v>0</v>
      </c>
      <c r="U44" s="107" t="e">
        <f>T44/Q44</f>
        <v>#DIV/0!</v>
      </c>
      <c r="V44" s="109" t="e">
        <f>N44-U44</f>
        <v>#DIV/0!</v>
      </c>
      <c r="W44" s="107" t="e">
        <f>V44/(AB103-2)</f>
        <v>#DIV/0!</v>
      </c>
      <c r="X44" s="107" t="e">
        <f>((AB103+1)/(AB103))+(((AB97-AB105)^2)/Q44)</f>
        <v>#DIV/0!</v>
      </c>
      <c r="Y44" s="110" t="e">
        <f>SQRT(W44*X44)</f>
        <v>#DIV/0!</v>
      </c>
    </row>
    <row r="45" spans="1:25" ht="39.6" x14ac:dyDescent="0.25">
      <c r="A45" s="56"/>
      <c r="B45" s="240"/>
      <c r="C45" s="124"/>
      <c r="D45" s="125"/>
      <c r="E45" s="46"/>
      <c r="F45" s="46"/>
      <c r="G45" s="15"/>
      <c r="H45" s="15"/>
      <c r="I45" s="15"/>
      <c r="J45" s="111" t="s">
        <v>191</v>
      </c>
      <c r="K45" s="112" t="s">
        <v>157</v>
      </c>
      <c r="L45" s="113" t="s">
        <v>192</v>
      </c>
      <c r="M45" s="113" t="s">
        <v>193</v>
      </c>
      <c r="N45" s="111" t="s">
        <v>194</v>
      </c>
      <c r="O45" s="114" t="s">
        <v>195</v>
      </c>
      <c r="P45" s="113" t="s">
        <v>196</v>
      </c>
      <c r="Q45" s="111" t="s">
        <v>197</v>
      </c>
      <c r="R45" s="111" t="s">
        <v>198</v>
      </c>
      <c r="S45" s="111" t="s">
        <v>199</v>
      </c>
      <c r="T45" s="111" t="s">
        <v>200</v>
      </c>
      <c r="U45" s="111" t="s">
        <v>201</v>
      </c>
      <c r="V45" s="111" t="s">
        <v>202</v>
      </c>
      <c r="W45" s="115" t="s">
        <v>203</v>
      </c>
      <c r="X45" s="116" t="s">
        <v>204</v>
      </c>
      <c r="Y45" s="117" t="s">
        <v>205</v>
      </c>
    </row>
    <row r="46" spans="1:25" x14ac:dyDescent="0.25">
      <c r="A46" s="56"/>
      <c r="B46" s="240"/>
      <c r="C46" s="124"/>
      <c r="D46" s="125"/>
      <c r="E46" s="46"/>
      <c r="F46" s="46"/>
      <c r="G46" s="15"/>
      <c r="H46" s="15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206</v>
      </c>
      <c r="X46" s="3"/>
      <c r="Y46" s="3"/>
    </row>
    <row r="47" spans="1:25" x14ac:dyDescent="0.25">
      <c r="A47" s="56"/>
      <c r="B47" s="240"/>
      <c r="C47" s="124"/>
      <c r="D47" s="125"/>
      <c r="E47" s="46"/>
      <c r="F47" s="46"/>
      <c r="G47" s="15"/>
      <c r="H47" s="15"/>
      <c r="I47" s="15"/>
    </row>
    <row r="48" spans="1:25" x14ac:dyDescent="0.25">
      <c r="A48" s="56"/>
      <c r="B48" s="240"/>
      <c r="C48" s="124"/>
      <c r="D48" s="125"/>
      <c r="E48" s="46"/>
      <c r="F48" s="46"/>
      <c r="G48" s="15"/>
      <c r="H48" s="15"/>
      <c r="I48" s="15"/>
    </row>
    <row r="49" spans="1:33" x14ac:dyDescent="0.25">
      <c r="A49" s="56"/>
      <c r="B49" s="240"/>
      <c r="C49" s="124"/>
      <c r="D49" s="125"/>
      <c r="E49" s="46"/>
      <c r="F49" s="46"/>
      <c r="G49" s="15"/>
      <c r="H49" s="15"/>
      <c r="I49" s="15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33" x14ac:dyDescent="0.25">
      <c r="A50" s="56"/>
      <c r="B50" s="240"/>
      <c r="C50" s="124"/>
      <c r="D50" s="125"/>
      <c r="E50" s="46"/>
      <c r="F50" s="46"/>
      <c r="G50" s="15"/>
      <c r="H50" s="15"/>
      <c r="I50" s="15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33" x14ac:dyDescent="0.25">
      <c r="A51" s="56"/>
      <c r="B51" s="240"/>
      <c r="C51" s="124"/>
      <c r="D51" s="125"/>
      <c r="E51" s="46"/>
      <c r="F51" s="46"/>
      <c r="G51" s="15"/>
      <c r="H51" s="15"/>
      <c r="I51" s="15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33" x14ac:dyDescent="0.25">
      <c r="A52" s="56"/>
      <c r="B52" s="240"/>
      <c r="C52" s="124"/>
      <c r="D52" s="125"/>
      <c r="E52" s="46"/>
      <c r="F52" s="46"/>
      <c r="G52" s="15"/>
      <c r="H52" s="15"/>
      <c r="I52" s="1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33" x14ac:dyDescent="0.25">
      <c r="A53" s="56"/>
      <c r="B53" s="240"/>
      <c r="C53" s="124"/>
      <c r="D53" s="125"/>
      <c r="E53" s="46"/>
      <c r="F53" s="46"/>
      <c r="G53" s="15"/>
      <c r="H53" s="15"/>
      <c r="I53" s="15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33" x14ac:dyDescent="0.25">
      <c r="A54" s="56"/>
      <c r="B54" s="240"/>
      <c r="C54" s="124"/>
      <c r="D54" s="125"/>
      <c r="E54" s="46"/>
      <c r="F54" s="46"/>
      <c r="G54" s="15"/>
      <c r="H54" s="15"/>
      <c r="I54" s="15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33" x14ac:dyDescent="0.25">
      <c r="A55" s="56"/>
      <c r="B55" s="240"/>
      <c r="C55" s="124"/>
      <c r="D55" s="125"/>
      <c r="E55" s="46"/>
      <c r="F55" s="46"/>
      <c r="G55" s="15"/>
      <c r="H55" s="15"/>
      <c r="I55" s="15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33" x14ac:dyDescent="0.25">
      <c r="A56" s="56"/>
      <c r="B56" s="240"/>
      <c r="C56" s="124"/>
      <c r="D56" s="125"/>
      <c r="E56" s="46"/>
      <c r="F56" s="46"/>
      <c r="G56" s="15"/>
      <c r="H56" s="15"/>
      <c r="I56" s="15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33" x14ac:dyDescent="0.25">
      <c r="A57" s="56"/>
      <c r="B57" s="240"/>
      <c r="C57" s="124"/>
      <c r="D57" s="125"/>
      <c r="E57" s="46"/>
      <c r="F57" s="46"/>
      <c r="G57" s="15"/>
      <c r="H57" s="15"/>
      <c r="I57" s="15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33" x14ac:dyDescent="0.25">
      <c r="A58" s="56"/>
      <c r="B58" s="240"/>
      <c r="C58" s="124"/>
      <c r="D58" s="125"/>
      <c r="E58" s="46"/>
      <c r="F58" s="46"/>
      <c r="G58" s="15"/>
      <c r="H58" s="15"/>
      <c r="I58" s="15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33" x14ac:dyDescent="0.25">
      <c r="A59" s="56"/>
      <c r="B59" s="240"/>
      <c r="C59" s="124"/>
      <c r="D59" s="125"/>
      <c r="E59" s="46"/>
      <c r="F59" s="46"/>
      <c r="G59" s="15"/>
      <c r="H59" s="15"/>
      <c r="I59" s="15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33" x14ac:dyDescent="0.25">
      <c r="A60" s="56"/>
      <c r="B60" s="240"/>
      <c r="C60" s="124"/>
      <c r="D60" s="125"/>
      <c r="E60" s="46"/>
      <c r="F60" s="46"/>
      <c r="G60" s="15"/>
      <c r="H60" s="15"/>
      <c r="I60" s="15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33" x14ac:dyDescent="0.25">
      <c r="A61" s="56"/>
      <c r="B61" s="240"/>
      <c r="C61" s="124"/>
      <c r="D61" s="125"/>
      <c r="E61" s="46"/>
      <c r="F61" s="46"/>
      <c r="G61" s="15"/>
      <c r="H61" s="15"/>
      <c r="I61" s="15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33" x14ac:dyDescent="0.25">
      <c r="A62" s="56"/>
      <c r="B62" s="240"/>
      <c r="C62" s="124"/>
      <c r="D62" s="125"/>
      <c r="E62" s="46"/>
      <c r="F62" s="46"/>
      <c r="G62" s="15"/>
      <c r="H62" s="15"/>
      <c r="I62" s="15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33" x14ac:dyDescent="0.25">
      <c r="A63" s="56"/>
      <c r="B63" s="240"/>
      <c r="C63" s="124"/>
      <c r="D63" s="125"/>
      <c r="E63" s="46"/>
      <c r="F63" s="46"/>
      <c r="G63" s="15"/>
      <c r="H63" s="15"/>
      <c r="I63" s="15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33" ht="17.399999999999999" x14ac:dyDescent="0.3">
      <c r="A64" s="56"/>
      <c r="B64" s="240"/>
      <c r="C64" s="124"/>
      <c r="D64" s="125"/>
      <c r="E64" s="46"/>
      <c r="F64" s="46"/>
      <c r="G64" s="15"/>
      <c r="H64" s="15"/>
      <c r="I64" s="15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3"/>
      <c r="AA64" s="1" t="s">
        <v>140</v>
      </c>
      <c r="AB64" s="2"/>
      <c r="AC64" s="2"/>
      <c r="AD64" s="2"/>
      <c r="AE64" s="2"/>
      <c r="AF64" s="2"/>
      <c r="AG64" s="2"/>
    </row>
    <row r="65" spans="1:46" x14ac:dyDescent="0.25">
      <c r="A65" s="56"/>
      <c r="B65" s="240"/>
      <c r="C65" s="124"/>
      <c r="D65" s="125"/>
      <c r="E65" s="46"/>
      <c r="F65" s="46"/>
      <c r="G65" s="15"/>
      <c r="H65" s="15"/>
      <c r="I65" s="15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46" x14ac:dyDescent="0.25">
      <c r="A66" s="56"/>
      <c r="B66" s="240"/>
      <c r="C66" s="124"/>
      <c r="D66" s="125"/>
      <c r="E66" s="46"/>
      <c r="F66" s="46"/>
      <c r="G66" s="15"/>
      <c r="H66" s="15"/>
      <c r="I66" s="15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46" x14ac:dyDescent="0.25">
      <c r="A67" s="56"/>
      <c r="B67" s="240"/>
      <c r="C67" s="124"/>
      <c r="D67" s="125"/>
      <c r="E67" s="46"/>
      <c r="F67" s="46"/>
      <c r="G67" s="15"/>
      <c r="H67" s="15"/>
      <c r="I67" s="15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T67" s="58"/>
    </row>
    <row r="68" spans="1:46" x14ac:dyDescent="0.25">
      <c r="A68" s="91"/>
      <c r="B68" s="91"/>
      <c r="C68" s="91"/>
      <c r="D68" s="91"/>
      <c r="E68" s="91"/>
      <c r="F68" s="91"/>
      <c r="G68" s="91"/>
      <c r="H68" s="91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T68" s="58"/>
    </row>
    <row r="69" spans="1:46" x14ac:dyDescent="0.25">
      <c r="A69" s="91"/>
      <c r="B69" s="91"/>
      <c r="C69" s="91"/>
      <c r="D69" s="91"/>
      <c r="E69" s="91"/>
      <c r="F69" s="91"/>
      <c r="G69" s="91"/>
      <c r="H69" s="91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T69" s="58"/>
    </row>
    <row r="70" spans="1:46" x14ac:dyDescent="0.25">
      <c r="A70" s="91"/>
      <c r="B70" s="91"/>
      <c r="C70" s="91"/>
      <c r="D70" s="91"/>
      <c r="E70" s="91"/>
      <c r="F70" s="91"/>
      <c r="G70" s="91"/>
      <c r="H70" s="91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T70" s="58"/>
    </row>
    <row r="71" spans="1:46" x14ac:dyDescent="0.25">
      <c r="A71" s="91"/>
      <c r="B71" s="91"/>
      <c r="C71" s="91"/>
      <c r="D71" s="91"/>
      <c r="E71" s="91"/>
      <c r="F71" s="91"/>
      <c r="G71" s="91"/>
      <c r="H71" s="91"/>
      <c r="Z71" s="57"/>
      <c r="AT71" s="58"/>
    </row>
    <row r="72" spans="1:46" x14ac:dyDescent="0.25">
      <c r="A72" s="91"/>
      <c r="B72" s="91"/>
      <c r="C72" s="91"/>
      <c r="D72" s="91"/>
      <c r="E72" s="91"/>
      <c r="F72" s="91"/>
      <c r="G72" s="91"/>
      <c r="H72" s="91"/>
      <c r="Z72" s="57"/>
      <c r="AT72" s="58"/>
    </row>
    <row r="73" spans="1:46" x14ac:dyDescent="0.25">
      <c r="A73" s="91"/>
      <c r="B73" s="91"/>
      <c r="C73" s="91"/>
      <c r="D73" s="91"/>
      <c r="E73" s="91"/>
      <c r="F73" s="91"/>
      <c r="G73" s="91"/>
      <c r="H73" s="91"/>
      <c r="Z73" s="57"/>
      <c r="AT73" s="58"/>
    </row>
    <row r="74" spans="1:46" x14ac:dyDescent="0.25">
      <c r="A74" s="91"/>
      <c r="B74" s="91"/>
      <c r="C74" s="91"/>
      <c r="D74" s="91"/>
      <c r="E74" s="91"/>
      <c r="F74" s="91"/>
      <c r="G74" s="91"/>
      <c r="H74" s="91"/>
      <c r="Z74" s="57"/>
      <c r="AT74" s="58"/>
    </row>
    <row r="75" spans="1:46" x14ac:dyDescent="0.25">
      <c r="A75" s="91"/>
      <c r="B75" s="91"/>
      <c r="C75" s="91"/>
      <c r="D75" s="91"/>
      <c r="E75" s="91"/>
      <c r="F75" s="91"/>
      <c r="G75" s="91"/>
      <c r="H75" s="91"/>
      <c r="Z75" s="57"/>
      <c r="AT75" s="58"/>
    </row>
    <row r="76" spans="1:46" x14ac:dyDescent="0.25">
      <c r="A76" s="91"/>
      <c r="B76" s="91"/>
      <c r="C76" s="91"/>
      <c r="D76" s="91"/>
      <c r="E76" s="91"/>
      <c r="F76" s="91"/>
      <c r="G76" s="91"/>
      <c r="H76" s="91"/>
      <c r="Z76" s="57"/>
      <c r="AT76" s="58"/>
    </row>
    <row r="77" spans="1:46" x14ac:dyDescent="0.25">
      <c r="A77" s="91"/>
      <c r="B77" s="91"/>
      <c r="C77" s="91"/>
      <c r="D77" s="91"/>
      <c r="E77" s="91"/>
      <c r="F77" s="91"/>
      <c r="G77" s="91"/>
      <c r="H77" s="91"/>
      <c r="Z77" s="57"/>
      <c r="AT77" s="58"/>
    </row>
    <row r="78" spans="1:46" x14ac:dyDescent="0.25">
      <c r="A78" s="91"/>
      <c r="B78" s="91"/>
      <c r="C78" s="91"/>
      <c r="D78" s="91"/>
      <c r="E78" s="91"/>
      <c r="F78" s="91"/>
      <c r="G78" s="91"/>
      <c r="H78" s="91"/>
      <c r="Z78" s="57"/>
    </row>
    <row r="79" spans="1:46" x14ac:dyDescent="0.25">
      <c r="A79" s="91"/>
      <c r="B79" s="91"/>
      <c r="C79" s="91"/>
      <c r="D79" s="91"/>
      <c r="E79" s="91"/>
      <c r="F79" s="91"/>
      <c r="G79" s="91"/>
      <c r="H79" s="91"/>
      <c r="Z79" s="57"/>
    </row>
    <row r="80" spans="1:46" x14ac:dyDescent="0.25">
      <c r="A80" s="91"/>
      <c r="B80" s="91"/>
      <c r="C80" s="91"/>
      <c r="D80" s="91"/>
      <c r="E80" s="91"/>
      <c r="F80" s="91"/>
      <c r="G80" s="91"/>
      <c r="H80" s="91"/>
      <c r="Z80" s="57"/>
    </row>
    <row r="81" spans="1:36" x14ac:dyDescent="0.25">
      <c r="A81" s="91"/>
      <c r="B81" s="91"/>
      <c r="C81" s="91"/>
      <c r="D81" s="91"/>
      <c r="E81" s="91"/>
      <c r="F81" s="91"/>
      <c r="G81" s="91"/>
      <c r="H81" s="91"/>
      <c r="Z81" s="57"/>
    </row>
    <row r="82" spans="1:36" x14ac:dyDescent="0.25">
      <c r="A82" s="91"/>
      <c r="B82" s="91"/>
      <c r="C82" s="91"/>
      <c r="D82" s="91"/>
      <c r="E82" s="91"/>
      <c r="F82" s="91"/>
      <c r="G82" s="91"/>
      <c r="H82" s="91"/>
      <c r="Z82" s="57"/>
    </row>
    <row r="83" spans="1:36" x14ac:dyDescent="0.25">
      <c r="A83" s="91"/>
      <c r="B83" s="91"/>
      <c r="C83" s="91"/>
      <c r="D83" s="91"/>
      <c r="E83" s="91"/>
      <c r="F83" s="91"/>
      <c r="G83" s="91"/>
      <c r="H83" s="91"/>
      <c r="Z83" s="57"/>
    </row>
    <row r="84" spans="1:36" x14ac:dyDescent="0.25">
      <c r="A84" s="91"/>
      <c r="B84" s="91"/>
      <c r="C84" s="91"/>
      <c r="D84" s="91"/>
      <c r="E84" s="91"/>
      <c r="F84" s="91"/>
      <c r="G84" s="91"/>
      <c r="H84" s="91"/>
      <c r="Z84" s="57"/>
    </row>
    <row r="85" spans="1:36" x14ac:dyDescent="0.25">
      <c r="A85" s="91"/>
      <c r="B85" s="91"/>
      <c r="C85" s="91"/>
      <c r="D85" s="91"/>
      <c r="E85" s="91"/>
      <c r="F85" s="91"/>
      <c r="G85" s="91"/>
      <c r="H85" s="91"/>
      <c r="Z85" s="57"/>
    </row>
    <row r="86" spans="1:36" x14ac:dyDescent="0.25">
      <c r="A86" s="91"/>
      <c r="B86" s="91"/>
      <c r="C86" s="91"/>
      <c r="D86" s="91"/>
      <c r="E86" s="91"/>
      <c r="F86" s="91"/>
      <c r="G86" s="91"/>
      <c r="H86" s="91"/>
      <c r="Z86" s="57"/>
    </row>
    <row r="87" spans="1:36" x14ac:dyDescent="0.25">
      <c r="A87" s="91"/>
      <c r="B87" s="91"/>
      <c r="C87" s="91"/>
      <c r="D87" s="91"/>
      <c r="E87" s="91"/>
      <c r="F87" s="91"/>
      <c r="G87" s="91"/>
      <c r="H87" s="91"/>
      <c r="Z87" s="57"/>
    </row>
    <row r="88" spans="1:36" x14ac:dyDescent="0.25">
      <c r="A88" s="91"/>
      <c r="B88" s="91"/>
      <c r="C88" s="91"/>
      <c r="D88" s="91"/>
      <c r="E88" s="91"/>
      <c r="F88" s="91"/>
      <c r="G88" s="91"/>
      <c r="H88" s="91"/>
      <c r="Z88" s="57"/>
    </row>
    <row r="89" spans="1:36" x14ac:dyDescent="0.25">
      <c r="A89" s="91"/>
      <c r="B89" s="91"/>
      <c r="C89" s="91"/>
      <c r="D89" s="91"/>
      <c r="E89" s="91"/>
      <c r="F89" s="91"/>
      <c r="G89" s="91"/>
      <c r="H89" s="91"/>
    </row>
    <row r="90" spans="1:36" ht="15.6" x14ac:dyDescent="0.3">
      <c r="A90" s="91"/>
      <c r="B90" s="91"/>
      <c r="C90" s="91"/>
      <c r="D90" s="91"/>
      <c r="E90" s="91"/>
      <c r="F90" s="91"/>
      <c r="G90" s="91"/>
      <c r="H90" s="91"/>
      <c r="AA90" s="59" t="s">
        <v>141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91"/>
      <c r="B91" s="91"/>
      <c r="C91" s="91"/>
      <c r="D91" s="91"/>
      <c r="E91" s="91"/>
      <c r="F91" s="91"/>
      <c r="G91" s="91"/>
      <c r="H91" s="91"/>
    </row>
    <row r="92" spans="1:36" x14ac:dyDescent="0.25">
      <c r="A92" s="91"/>
      <c r="B92" s="91"/>
      <c r="C92" s="91"/>
      <c r="D92" s="91"/>
      <c r="E92" s="91"/>
      <c r="F92" s="91"/>
      <c r="G92" s="91"/>
      <c r="H92" s="91"/>
      <c r="AA92" s="60" t="s">
        <v>142</v>
      </c>
      <c r="AB92" s="61" t="s">
        <v>143</v>
      </c>
      <c r="AC92" s="61" t="s">
        <v>144</v>
      </c>
      <c r="AD92" s="62" t="s">
        <v>145</v>
      </c>
      <c r="AF92" s="63" t="s">
        <v>146</v>
      </c>
      <c r="AG92" s="64"/>
      <c r="AH92" s="64"/>
      <c r="AI92" s="64"/>
      <c r="AJ92" s="65"/>
    </row>
    <row r="93" spans="1:36" ht="17.399999999999999" x14ac:dyDescent="0.3">
      <c r="A93" s="91"/>
      <c r="B93" s="91"/>
      <c r="C93" s="91"/>
      <c r="D93" s="91"/>
      <c r="E93" s="91"/>
      <c r="F93" s="91"/>
      <c r="G93" s="91"/>
      <c r="H93" s="91"/>
      <c r="AA93" s="66" t="s">
        <v>147</v>
      </c>
      <c r="AB93" s="20">
        <v>0.05</v>
      </c>
      <c r="AC93" s="67">
        <v>0.05</v>
      </c>
      <c r="AD93" s="68" t="s">
        <v>147</v>
      </c>
      <c r="AF93" s="69" t="s">
        <v>148</v>
      </c>
      <c r="AG93" s="56"/>
      <c r="AH93" s="56"/>
      <c r="AI93" s="56"/>
      <c r="AJ93" s="70"/>
    </row>
    <row r="94" spans="1:36" ht="21" x14ac:dyDescent="0.45">
      <c r="A94" s="91"/>
      <c r="B94" s="91"/>
      <c r="C94" s="91"/>
      <c r="D94" s="91"/>
      <c r="E94" s="91"/>
      <c r="F94" s="91"/>
      <c r="G94" s="91"/>
      <c r="H94" s="91"/>
      <c r="AA94" s="71" t="s">
        <v>149</v>
      </c>
      <c r="AB94" s="43">
        <f>TINV(AB93,AB103-2)</f>
        <v>2.0322445093177191</v>
      </c>
      <c r="AC94" s="72">
        <f>TINV(AC93,AC103-2)</f>
        <v>2.0322445093177191</v>
      </c>
      <c r="AD94" s="73" t="s">
        <v>150</v>
      </c>
      <c r="AF94" s="69" t="s">
        <v>151</v>
      </c>
      <c r="AG94" s="56"/>
      <c r="AH94" s="56" t="s">
        <v>152</v>
      </c>
      <c r="AI94" s="56"/>
      <c r="AJ94" s="70" t="s">
        <v>153</v>
      </c>
    </row>
    <row r="95" spans="1:36" ht="17.399999999999999" x14ac:dyDescent="0.3">
      <c r="A95" s="91"/>
      <c r="B95" s="91"/>
      <c r="C95" s="91"/>
      <c r="D95" s="91"/>
      <c r="E95" s="91"/>
      <c r="F95" s="91"/>
      <c r="G95" s="91"/>
      <c r="H95" s="91"/>
      <c r="AA95" s="74"/>
      <c r="AB95" s="43"/>
      <c r="AC95" s="72"/>
      <c r="AD95" s="73"/>
      <c r="AF95" s="69"/>
      <c r="AG95" s="56"/>
      <c r="AH95" s="56"/>
      <c r="AI95" s="56"/>
      <c r="AJ95" s="70"/>
    </row>
    <row r="96" spans="1:36" ht="19.8" x14ac:dyDescent="0.4">
      <c r="A96" s="91"/>
      <c r="B96" s="91"/>
      <c r="C96" s="91"/>
      <c r="D96" s="91"/>
      <c r="E96" s="91"/>
      <c r="F96" s="91"/>
      <c r="G96" s="91"/>
      <c r="H96" s="91"/>
      <c r="AA96" s="71" t="s">
        <v>154</v>
      </c>
      <c r="AB96" s="43" t="e">
        <f>-M5/K5</f>
        <v>#DIV/0!</v>
      </c>
      <c r="AC96" s="72" t="e">
        <f>-M5/K5</f>
        <v>#DIV/0!</v>
      </c>
      <c r="AD96" s="73" t="s">
        <v>155</v>
      </c>
      <c r="AF96" s="69" t="s">
        <v>156</v>
      </c>
      <c r="AG96" s="56"/>
      <c r="AH96" s="56"/>
      <c r="AI96" s="56"/>
      <c r="AJ96" s="70"/>
    </row>
    <row r="97" spans="1:37" ht="21" x14ac:dyDescent="0.4">
      <c r="A97" s="91"/>
      <c r="B97" s="91"/>
      <c r="C97" s="91"/>
      <c r="D97" s="91"/>
      <c r="E97" s="91"/>
      <c r="F97" s="91"/>
      <c r="G97" s="91"/>
      <c r="H97" s="91"/>
      <c r="AA97" s="71" t="s">
        <v>157</v>
      </c>
      <c r="AB97" s="75" t="e">
        <f>K44</f>
        <v>#DIV/0!</v>
      </c>
      <c r="AC97" s="76" t="e">
        <f>K44</f>
        <v>#DIV/0!</v>
      </c>
      <c r="AD97" s="73" t="s">
        <v>158</v>
      </c>
      <c r="AF97" s="69" t="s">
        <v>159</v>
      </c>
      <c r="AG97" s="56"/>
      <c r="AH97" s="56"/>
      <c r="AI97" s="56"/>
      <c r="AJ97" s="70"/>
    </row>
    <row r="98" spans="1:37" ht="18" x14ac:dyDescent="0.35">
      <c r="A98" s="91"/>
      <c r="B98" s="91"/>
      <c r="C98" s="91"/>
      <c r="D98" s="91"/>
      <c r="E98" s="91"/>
      <c r="F98" s="91"/>
      <c r="G98" s="91"/>
      <c r="H98" s="91"/>
      <c r="AA98" s="77" t="s">
        <v>160</v>
      </c>
      <c r="AB98" s="43" t="e">
        <f>(AB100*AB100)/(AB101*AB101*Q44)</f>
        <v>#DIV/0!</v>
      </c>
      <c r="AC98" s="72">
        <v>0</v>
      </c>
      <c r="AD98" s="73" t="s">
        <v>160</v>
      </c>
      <c r="AF98" s="69" t="s">
        <v>161</v>
      </c>
      <c r="AG98" s="56"/>
      <c r="AH98" s="56"/>
      <c r="AI98" s="56"/>
      <c r="AJ98" s="70"/>
    </row>
    <row r="99" spans="1:37" ht="21" x14ac:dyDescent="0.4">
      <c r="A99" s="91"/>
      <c r="B99" s="91"/>
      <c r="C99" s="91"/>
      <c r="D99" s="91"/>
      <c r="E99" s="91"/>
      <c r="F99" s="91"/>
      <c r="G99" s="91"/>
      <c r="H99" s="91"/>
      <c r="AA99" s="71" t="s">
        <v>162</v>
      </c>
      <c r="AB99" s="43" t="e">
        <f>SQRT(W44)</f>
        <v>#DIV/0!</v>
      </c>
      <c r="AC99" s="72" t="e">
        <f>SQRT(W44)</f>
        <v>#DIV/0!</v>
      </c>
      <c r="AD99" s="73" t="s">
        <v>163</v>
      </c>
      <c r="AF99" s="69" t="s">
        <v>164</v>
      </c>
      <c r="AG99" s="56"/>
      <c r="AH99" s="56" t="s">
        <v>165</v>
      </c>
      <c r="AI99" s="56"/>
      <c r="AJ99" s="70"/>
    </row>
    <row r="100" spans="1:37" ht="21" x14ac:dyDescent="0.45">
      <c r="A100" s="91"/>
      <c r="B100" s="91"/>
      <c r="C100" s="91"/>
      <c r="D100" s="91"/>
      <c r="E100" s="91"/>
      <c r="F100" s="91"/>
      <c r="G100" s="91"/>
      <c r="H100" s="91"/>
      <c r="AA100" s="71" t="s">
        <v>166</v>
      </c>
      <c r="AB100" s="43" t="e">
        <f>AB94*AB99</f>
        <v>#DIV/0!</v>
      </c>
      <c r="AC100" s="72" t="e">
        <f>AB94*AC99</f>
        <v>#DIV/0!</v>
      </c>
      <c r="AD100" s="73" t="s">
        <v>167</v>
      </c>
      <c r="AF100" s="69" t="s">
        <v>168</v>
      </c>
      <c r="AG100" s="56"/>
      <c r="AH100" s="56"/>
      <c r="AI100" s="56"/>
      <c r="AJ100" s="70"/>
    </row>
    <row r="101" spans="1:37" ht="19.8" x14ac:dyDescent="0.4">
      <c r="A101" s="91"/>
      <c r="B101" s="91"/>
      <c r="C101" s="91"/>
      <c r="D101" s="91"/>
      <c r="E101" s="91"/>
      <c r="F101" s="91"/>
      <c r="G101" s="91"/>
      <c r="H101" s="91"/>
      <c r="AA101" s="71" t="s">
        <v>169</v>
      </c>
      <c r="AB101" s="43" t="e">
        <f>K5</f>
        <v>#DIV/0!</v>
      </c>
      <c r="AC101" s="72" t="e">
        <f>K5</f>
        <v>#DIV/0!</v>
      </c>
      <c r="AD101" s="73" t="s">
        <v>170</v>
      </c>
      <c r="AF101" s="69" t="s">
        <v>171</v>
      </c>
      <c r="AG101" s="56"/>
      <c r="AH101" s="56"/>
      <c r="AI101" s="56"/>
      <c r="AJ101" s="70"/>
    </row>
    <row r="102" spans="1:37" ht="19.8" x14ac:dyDescent="0.4">
      <c r="A102" s="91"/>
      <c r="B102" s="91"/>
      <c r="C102" s="91"/>
      <c r="D102" s="91"/>
      <c r="E102" s="91"/>
      <c r="F102" s="91"/>
      <c r="G102" s="91"/>
      <c r="H102" s="91"/>
      <c r="AA102" s="78" t="s">
        <v>172</v>
      </c>
      <c r="AB102" s="43">
        <f>Q44</f>
        <v>0</v>
      </c>
      <c r="AC102" s="72">
        <f>Q44</f>
        <v>0</v>
      </c>
      <c r="AD102" s="73" t="s">
        <v>173</v>
      </c>
      <c r="AF102" s="69" t="s">
        <v>174</v>
      </c>
      <c r="AG102" s="56"/>
      <c r="AH102" s="56"/>
      <c r="AI102" s="56"/>
      <c r="AJ102" s="70"/>
    </row>
    <row r="103" spans="1:37" ht="17.399999999999999" x14ac:dyDescent="0.3">
      <c r="A103" s="91"/>
      <c r="B103" s="91"/>
      <c r="C103" s="91"/>
      <c r="D103" s="91"/>
      <c r="E103" s="91"/>
      <c r="F103" s="91"/>
      <c r="G103" s="91"/>
      <c r="H103" s="91"/>
      <c r="AA103" s="71" t="s">
        <v>175</v>
      </c>
      <c r="AB103" s="55">
        <f>COUNT($D$8:$D$61)</f>
        <v>36</v>
      </c>
      <c r="AC103" s="55">
        <f>COUNT($D$8:$D$61)</f>
        <v>36</v>
      </c>
      <c r="AD103" s="73" t="s">
        <v>175</v>
      </c>
      <c r="AF103" s="69" t="s">
        <v>175</v>
      </c>
      <c r="AG103" s="56"/>
      <c r="AH103" s="56"/>
      <c r="AI103" s="56"/>
      <c r="AJ103" s="70"/>
    </row>
    <row r="104" spans="1:37" x14ac:dyDescent="0.25">
      <c r="A104" s="91"/>
      <c r="B104" s="91"/>
      <c r="C104" s="91"/>
      <c r="D104" s="91"/>
      <c r="E104" s="91"/>
      <c r="F104" s="91"/>
      <c r="G104" s="91"/>
      <c r="H104" s="91"/>
      <c r="AA104" s="79"/>
      <c r="AB104" s="80" t="s">
        <v>143</v>
      </c>
      <c r="AC104" s="81" t="s">
        <v>144</v>
      </c>
      <c r="AF104" s="69"/>
      <c r="AG104" s="56"/>
      <c r="AH104" s="56"/>
      <c r="AI104" s="56"/>
      <c r="AJ104" s="70"/>
    </row>
    <row r="105" spans="1:37" ht="20.399999999999999" thickBot="1" x14ac:dyDescent="0.45">
      <c r="A105" s="91"/>
      <c r="B105" s="91"/>
      <c r="C105" s="91"/>
      <c r="D105" s="91"/>
      <c r="E105" s="91"/>
      <c r="F105" s="91"/>
      <c r="G105" s="91"/>
      <c r="H105" s="91"/>
      <c r="AA105" s="82" t="s">
        <v>176</v>
      </c>
      <c r="AB105" s="83" t="e">
        <f>AB96+(((AB96-AB97)*AB98)-(AB100/AB101)*((((AB96-AB97)^2)/AB102)+((AB103+1)*(1-AB98)/AB103))^0.5)/(1-AB98)</f>
        <v>#DIV/0!</v>
      </c>
      <c r="AC105" s="84" t="e">
        <f>AC96+(((AC96-AC97)*AC98)-(AC100/AC101)*((((AC96-AC97)^2)/AC102)+((AC103+1)*(1-AC98)/AC103))^0.5)/(1-AC98)</f>
        <v>#DIV/0!</v>
      </c>
      <c r="AD105" s="85" t="s">
        <v>177</v>
      </c>
      <c r="AF105" s="86" t="s">
        <v>178</v>
      </c>
      <c r="AG105" s="87"/>
      <c r="AH105" s="87"/>
      <c r="AI105" s="87"/>
      <c r="AJ105" s="88"/>
    </row>
    <row r="106" spans="1:37" ht="17.399999999999999" x14ac:dyDescent="0.3">
      <c r="A106" s="91"/>
      <c r="B106" s="91"/>
      <c r="C106" s="91"/>
      <c r="D106" s="91"/>
      <c r="E106" s="91"/>
      <c r="F106" s="91"/>
      <c r="G106" s="91"/>
      <c r="H106" s="91"/>
      <c r="AA106" s="89"/>
      <c r="AB106" s="90"/>
      <c r="AC106" s="91"/>
      <c r="AD106" s="89"/>
      <c r="AE106" s="3"/>
      <c r="AF106" s="3"/>
    </row>
    <row r="107" spans="1:37" ht="14.4" x14ac:dyDescent="0.3">
      <c r="A107" s="91"/>
      <c r="B107" s="91"/>
      <c r="C107" s="91"/>
      <c r="D107" s="91"/>
      <c r="E107" s="91"/>
      <c r="F107" s="91"/>
      <c r="G107" s="91"/>
      <c r="H107" s="91"/>
      <c r="AA107" s="92" t="s">
        <v>179</v>
      </c>
      <c r="AB107" s="92" t="s">
        <v>180</v>
      </c>
    </row>
    <row r="108" spans="1:37" x14ac:dyDescent="0.25">
      <c r="A108" s="91"/>
      <c r="B108" s="91"/>
      <c r="C108" s="91"/>
      <c r="D108" s="91"/>
      <c r="E108" s="91"/>
      <c r="F108" s="91"/>
      <c r="G108" s="91"/>
      <c r="H108" s="91"/>
      <c r="AB108" s="4" t="s">
        <v>181</v>
      </c>
    </row>
    <row r="109" spans="1:37" ht="14.4" x14ac:dyDescent="0.3">
      <c r="A109" s="91"/>
      <c r="B109" s="91"/>
      <c r="C109" s="91"/>
      <c r="D109" s="91"/>
      <c r="E109" s="91"/>
      <c r="F109" s="91"/>
      <c r="G109" s="91"/>
      <c r="H109" s="91"/>
      <c r="AB109" s="92" t="s">
        <v>182</v>
      </c>
    </row>
    <row r="110" spans="1:37" x14ac:dyDescent="0.25">
      <c r="A110" s="91"/>
      <c r="B110" s="91"/>
      <c r="C110" s="91"/>
      <c r="D110" s="91"/>
      <c r="E110" s="91"/>
      <c r="F110" s="91"/>
      <c r="G110" s="91"/>
      <c r="H110" s="91"/>
    </row>
    <row r="111" spans="1:37" ht="15.6" x14ac:dyDescent="0.3">
      <c r="A111" s="91"/>
      <c r="B111" s="91"/>
      <c r="C111" s="91"/>
      <c r="D111" s="91"/>
      <c r="E111" s="91"/>
      <c r="F111" s="91"/>
      <c r="G111" s="91"/>
      <c r="H111" s="91"/>
      <c r="AA111" s="59" t="s">
        <v>183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91"/>
      <c r="B112" s="91"/>
      <c r="C112" s="91"/>
      <c r="D112" s="91"/>
      <c r="E112" s="91"/>
      <c r="F112" s="91"/>
      <c r="G112" s="91"/>
      <c r="H112" s="91"/>
      <c r="AB112" s="92"/>
    </row>
    <row r="113" spans="1:33" ht="18.600000000000001" thickBot="1" x14ac:dyDescent="0.45">
      <c r="A113" s="91"/>
      <c r="B113" s="91"/>
      <c r="C113" s="91"/>
      <c r="D113" s="91"/>
      <c r="E113" s="91"/>
      <c r="F113" s="91"/>
      <c r="G113" s="91"/>
      <c r="H113" s="91"/>
      <c r="AA113" s="93" t="s">
        <v>184</v>
      </c>
      <c r="AB113" s="94"/>
      <c r="AC113" s="95"/>
      <c r="AD113" s="96" t="e">
        <f>AB105</f>
        <v>#DIV/0!</v>
      </c>
    </row>
    <row r="114" spans="1:33" ht="18" x14ac:dyDescent="0.4">
      <c r="A114" s="91"/>
      <c r="B114" s="91"/>
      <c r="C114" s="91"/>
      <c r="D114" s="91"/>
      <c r="E114" s="91"/>
      <c r="F114" s="91"/>
      <c r="G114" s="91"/>
      <c r="H114" s="91"/>
      <c r="AA114" s="10" t="s">
        <v>185</v>
      </c>
      <c r="AD114" s="92" t="e">
        <f>K5*AD113+M5</f>
        <v>#DIV/0!</v>
      </c>
    </row>
    <row r="115" spans="1:33" ht="15.6" x14ac:dyDescent="0.3">
      <c r="A115" s="91"/>
      <c r="B115" s="91"/>
      <c r="C115" s="91"/>
      <c r="D115" s="91"/>
      <c r="E115" s="91"/>
      <c r="F115" s="91"/>
      <c r="G115" s="91"/>
      <c r="H115" s="91"/>
      <c r="AA115" s="10"/>
      <c r="AD115" s="97"/>
      <c r="AE115" s="98"/>
      <c r="AG115" s="3"/>
    </row>
    <row r="116" spans="1:33" ht="18" x14ac:dyDescent="0.4">
      <c r="A116" s="91"/>
      <c r="B116" s="91"/>
      <c r="C116" s="91"/>
      <c r="D116" s="91"/>
      <c r="E116" s="91"/>
      <c r="F116" s="91"/>
      <c r="G116" s="91"/>
      <c r="H116" s="91"/>
      <c r="AA116" s="10" t="s">
        <v>186</v>
      </c>
      <c r="AB116" s="9" t="e">
        <f>AB94*Y44</f>
        <v>#DIV/0!</v>
      </c>
      <c r="AD116" s="10"/>
      <c r="AE116" s="10"/>
    </row>
    <row r="117" spans="1:33" ht="16.2" x14ac:dyDescent="0.25">
      <c r="A117" s="91"/>
      <c r="B117" s="91"/>
      <c r="C117" s="91"/>
      <c r="D117" s="91"/>
      <c r="E117" s="91"/>
      <c r="F117" s="91"/>
      <c r="G117" s="91"/>
      <c r="H117" s="91"/>
      <c r="AB117" s="99" t="s">
        <v>187</v>
      </c>
    </row>
    <row r="118" spans="1:33" ht="15.6" x14ac:dyDescent="0.3">
      <c r="A118" s="91"/>
      <c r="B118" s="91"/>
      <c r="C118" s="91"/>
      <c r="D118" s="91"/>
      <c r="E118" s="91"/>
      <c r="F118" s="91"/>
      <c r="G118" s="91"/>
      <c r="H118" s="91"/>
      <c r="AA118" s="10"/>
    </row>
    <row r="119" spans="1:33" ht="18" x14ac:dyDescent="0.4">
      <c r="A119" s="91"/>
      <c r="B119" s="91"/>
      <c r="C119" s="91"/>
      <c r="D119" s="91"/>
      <c r="E119" s="91"/>
      <c r="F119" s="91"/>
      <c r="G119" s="91"/>
      <c r="H119" s="91"/>
      <c r="AA119" s="100" t="s">
        <v>188</v>
      </c>
      <c r="AB119" s="9" t="e">
        <f>AD114+AB94*Y44</f>
        <v>#DIV/0!</v>
      </c>
      <c r="AD119" s="101" t="s">
        <v>189</v>
      </c>
    </row>
    <row r="120" spans="1:33" ht="16.2" x14ac:dyDescent="0.25">
      <c r="A120" s="91"/>
      <c r="B120" s="91"/>
      <c r="C120" s="91"/>
      <c r="D120" s="91"/>
      <c r="E120" s="91"/>
      <c r="F120" s="91"/>
      <c r="G120" s="91"/>
      <c r="H120" s="91"/>
      <c r="AB120" s="99" t="s">
        <v>190</v>
      </c>
    </row>
    <row r="121" spans="1:33" x14ac:dyDescent="0.25">
      <c r="A121" s="91"/>
      <c r="B121" s="91"/>
      <c r="C121" s="91"/>
      <c r="D121" s="91"/>
      <c r="E121" s="91"/>
      <c r="F121" s="91"/>
      <c r="G121" s="91"/>
      <c r="H121" s="91"/>
    </row>
    <row r="122" spans="1:33" x14ac:dyDescent="0.25">
      <c r="A122" s="91"/>
      <c r="B122" s="91"/>
      <c r="C122" s="91"/>
      <c r="D122" s="91"/>
      <c r="E122" s="91"/>
      <c r="F122" s="91"/>
      <c r="G122" s="91"/>
      <c r="H122" s="91"/>
      <c r="AB122" s="92"/>
    </row>
    <row r="123" spans="1:33" x14ac:dyDescent="0.25">
      <c r="A123" s="91"/>
      <c r="B123" s="91"/>
      <c r="C123" s="91"/>
      <c r="D123" s="91"/>
      <c r="E123" s="91"/>
      <c r="F123" s="91"/>
      <c r="G123" s="91"/>
      <c r="H123" s="91"/>
    </row>
    <row r="124" spans="1:33" x14ac:dyDescent="0.25">
      <c r="A124" s="91"/>
      <c r="B124" s="91"/>
      <c r="C124" s="91"/>
      <c r="D124" s="91"/>
      <c r="E124" s="91"/>
      <c r="F124" s="91"/>
      <c r="G124" s="91"/>
      <c r="H124" s="91"/>
    </row>
    <row r="125" spans="1:33" x14ac:dyDescent="0.25">
      <c r="A125" s="91"/>
      <c r="B125" s="91"/>
      <c r="C125" s="91"/>
      <c r="D125" s="91"/>
      <c r="E125" s="91"/>
      <c r="F125" s="91"/>
      <c r="G125" s="91"/>
      <c r="H125" s="91"/>
    </row>
    <row r="126" spans="1:33" x14ac:dyDescent="0.25">
      <c r="A126" s="91"/>
      <c r="B126" s="91"/>
      <c r="C126" s="91"/>
      <c r="D126" s="91"/>
      <c r="E126" s="91"/>
      <c r="F126" s="91"/>
      <c r="G126" s="91"/>
      <c r="H126" s="91"/>
    </row>
    <row r="127" spans="1:33" x14ac:dyDescent="0.25">
      <c r="A127" s="91"/>
      <c r="B127" s="91"/>
      <c r="C127" s="91"/>
      <c r="D127" s="91"/>
      <c r="E127" s="91"/>
      <c r="F127" s="91"/>
      <c r="G127" s="91"/>
      <c r="H127" s="91"/>
    </row>
    <row r="128" spans="1:33" x14ac:dyDescent="0.25">
      <c r="A128" s="91"/>
      <c r="B128" s="91"/>
      <c r="C128" s="91"/>
      <c r="D128" s="91"/>
      <c r="E128" s="91"/>
      <c r="F128" s="91"/>
      <c r="G128" s="91"/>
      <c r="H128" s="91"/>
    </row>
    <row r="129" spans="1:8" x14ac:dyDescent="0.25">
      <c r="A129" s="91"/>
      <c r="B129" s="91"/>
      <c r="C129" s="91"/>
      <c r="D129" s="91"/>
      <c r="E129" s="91"/>
      <c r="F129" s="91"/>
      <c r="G129" s="91"/>
      <c r="H129" s="91"/>
    </row>
    <row r="130" spans="1:8" x14ac:dyDescent="0.25">
      <c r="A130" s="91"/>
      <c r="B130" s="91"/>
      <c r="C130" s="91"/>
      <c r="D130" s="91"/>
      <c r="E130" s="91"/>
      <c r="F130" s="91"/>
      <c r="G130" s="91"/>
      <c r="H130" s="91"/>
    </row>
    <row r="131" spans="1:8" x14ac:dyDescent="0.25">
      <c r="A131" s="91"/>
      <c r="B131" s="91"/>
      <c r="C131" s="91"/>
      <c r="D131" s="91"/>
      <c r="E131" s="91"/>
      <c r="F131" s="91"/>
      <c r="G131" s="91"/>
      <c r="H131" s="91"/>
    </row>
    <row r="132" spans="1:8" x14ac:dyDescent="0.25">
      <c r="A132" s="91"/>
      <c r="B132" s="91"/>
      <c r="C132" s="91"/>
      <c r="D132" s="91"/>
      <c r="E132" s="91"/>
      <c r="F132" s="91"/>
      <c r="G132" s="91"/>
      <c r="H132" s="91"/>
    </row>
    <row r="133" spans="1:8" x14ac:dyDescent="0.25">
      <c r="A133" s="91"/>
      <c r="B133" s="91"/>
      <c r="C133" s="91"/>
      <c r="D133" s="91"/>
      <c r="E133" s="91"/>
      <c r="F133" s="91"/>
      <c r="G133" s="91"/>
      <c r="H133" s="91"/>
    </row>
    <row r="134" spans="1:8" x14ac:dyDescent="0.25">
      <c r="A134" s="91"/>
      <c r="B134" s="91"/>
      <c r="C134" s="91"/>
      <c r="D134" s="91"/>
      <c r="E134" s="91"/>
      <c r="F134" s="91"/>
      <c r="G134" s="91"/>
      <c r="H134" s="91"/>
    </row>
    <row r="135" spans="1:8" x14ac:dyDescent="0.25">
      <c r="A135" s="91"/>
      <c r="B135" s="91"/>
      <c r="C135" s="91"/>
      <c r="D135" s="91"/>
      <c r="E135" s="91"/>
      <c r="F135" s="91"/>
      <c r="G135" s="91"/>
      <c r="H135" s="91"/>
    </row>
    <row r="136" spans="1:8" x14ac:dyDescent="0.25">
      <c r="A136" s="91"/>
      <c r="B136" s="91"/>
      <c r="C136" s="91"/>
      <c r="D136" s="91"/>
      <c r="E136" s="91"/>
      <c r="F136" s="91"/>
      <c r="G136" s="91"/>
      <c r="H136" s="91"/>
    </row>
    <row r="137" spans="1:8" x14ac:dyDescent="0.25">
      <c r="A137" s="91"/>
      <c r="B137" s="91"/>
      <c r="C137" s="91"/>
      <c r="D137" s="91"/>
      <c r="E137" s="91"/>
      <c r="F137" s="91"/>
      <c r="G137" s="91"/>
      <c r="H137" s="91"/>
    </row>
    <row r="138" spans="1:8" x14ac:dyDescent="0.25">
      <c r="A138" s="91"/>
      <c r="B138" s="91"/>
      <c r="C138" s="91"/>
      <c r="D138" s="91"/>
      <c r="E138" s="91"/>
      <c r="F138" s="91"/>
      <c r="G138" s="91"/>
      <c r="H138" s="91"/>
    </row>
    <row r="139" spans="1:8" x14ac:dyDescent="0.25">
      <c r="A139" s="91"/>
      <c r="B139" s="91"/>
      <c r="C139" s="91"/>
      <c r="D139" s="91"/>
      <c r="E139" s="91"/>
      <c r="F139" s="91"/>
      <c r="G139" s="91"/>
      <c r="H139" s="91"/>
    </row>
    <row r="140" spans="1:8" x14ac:dyDescent="0.25">
      <c r="A140" s="91"/>
      <c r="B140" s="91"/>
      <c r="C140" s="91"/>
      <c r="D140" s="91"/>
      <c r="E140" s="91"/>
      <c r="F140" s="91"/>
      <c r="G140" s="91"/>
      <c r="H140" s="91"/>
    </row>
    <row r="141" spans="1:8" x14ac:dyDescent="0.25">
      <c r="A141" s="91"/>
      <c r="B141" s="91"/>
      <c r="C141" s="91"/>
      <c r="D141" s="91"/>
      <c r="E141" s="91"/>
      <c r="F141" s="91"/>
      <c r="G141" s="91"/>
      <c r="H141" s="91"/>
    </row>
    <row r="142" spans="1:8" x14ac:dyDescent="0.25">
      <c r="A142" s="91"/>
      <c r="B142" s="91"/>
      <c r="C142" s="91"/>
      <c r="D142" s="91"/>
      <c r="E142" s="91"/>
      <c r="F142" s="91"/>
      <c r="G142" s="91"/>
      <c r="H142" s="91"/>
    </row>
    <row r="143" spans="1:8" x14ac:dyDescent="0.25">
      <c r="A143" s="91"/>
      <c r="B143" s="91"/>
      <c r="C143" s="91"/>
      <c r="D143" s="91"/>
      <c r="E143" s="91"/>
      <c r="F143" s="91"/>
      <c r="G143" s="91"/>
      <c r="H143" s="91"/>
    </row>
    <row r="144" spans="1:8" x14ac:dyDescent="0.25">
      <c r="A144" s="91"/>
      <c r="B144" s="91"/>
      <c r="C144" s="91"/>
      <c r="D144" s="91"/>
      <c r="E144" s="91"/>
      <c r="F144" s="91"/>
      <c r="G144" s="91"/>
      <c r="H144" s="91"/>
    </row>
    <row r="145" spans="1:8" x14ac:dyDescent="0.25">
      <c r="A145" s="91"/>
      <c r="B145" s="91"/>
      <c r="C145" s="91"/>
      <c r="D145" s="91"/>
      <c r="E145" s="91"/>
      <c r="F145" s="91"/>
      <c r="G145" s="91"/>
      <c r="H145" s="91"/>
    </row>
    <row r="146" spans="1:8" x14ac:dyDescent="0.25">
      <c r="A146" s="91"/>
      <c r="B146" s="91"/>
      <c r="C146" s="91"/>
      <c r="D146" s="91"/>
      <c r="E146" s="91"/>
      <c r="F146" s="91"/>
      <c r="G146" s="91"/>
      <c r="H146" s="91"/>
    </row>
    <row r="147" spans="1:8" x14ac:dyDescent="0.25">
      <c r="A147" s="91"/>
      <c r="B147" s="91"/>
      <c r="C147" s="91"/>
      <c r="D147" s="91"/>
      <c r="E147" s="91"/>
      <c r="F147" s="91"/>
      <c r="G147" s="91"/>
      <c r="H147" s="91"/>
    </row>
    <row r="148" spans="1:8" x14ac:dyDescent="0.25">
      <c r="A148" s="91"/>
      <c r="B148" s="91"/>
      <c r="C148" s="91"/>
      <c r="D148" s="91"/>
      <c r="E148" s="91"/>
      <c r="F148" s="91"/>
      <c r="G148" s="91"/>
      <c r="H148" s="91"/>
    </row>
    <row r="149" spans="1:8" x14ac:dyDescent="0.25">
      <c r="A149" s="91"/>
      <c r="B149" s="91"/>
      <c r="C149" s="91"/>
      <c r="D149" s="91"/>
      <c r="E149" s="91"/>
      <c r="F149" s="91"/>
      <c r="G149" s="91"/>
      <c r="H149" s="91"/>
    </row>
    <row r="150" spans="1:8" x14ac:dyDescent="0.25">
      <c r="A150" s="91"/>
      <c r="B150" s="91"/>
      <c r="C150" s="91"/>
      <c r="D150" s="91"/>
      <c r="E150" s="91"/>
      <c r="F150" s="91"/>
      <c r="G150" s="91"/>
      <c r="H150" s="91"/>
    </row>
    <row r="151" spans="1:8" x14ac:dyDescent="0.25">
      <c r="A151" s="91"/>
      <c r="B151" s="91"/>
      <c r="C151" s="91"/>
      <c r="D151" s="91"/>
      <c r="E151" s="91"/>
      <c r="F151" s="91"/>
      <c r="G151" s="91"/>
      <c r="H151" s="91"/>
    </row>
    <row r="152" spans="1:8" x14ac:dyDescent="0.25">
      <c r="A152" s="91"/>
      <c r="B152" s="91"/>
      <c r="C152" s="91"/>
      <c r="D152" s="91"/>
      <c r="E152" s="91"/>
      <c r="F152" s="91"/>
      <c r="G152" s="91"/>
      <c r="H152" s="91"/>
    </row>
    <row r="153" spans="1:8" x14ac:dyDescent="0.25">
      <c r="A153" s="91"/>
      <c r="B153" s="91"/>
      <c r="C153" s="91"/>
      <c r="D153" s="91"/>
      <c r="E153" s="91"/>
      <c r="F153" s="91"/>
      <c r="G153" s="91"/>
      <c r="H153" s="91"/>
    </row>
    <row r="154" spans="1:8" x14ac:dyDescent="0.25">
      <c r="A154" s="91"/>
      <c r="B154" s="91"/>
      <c r="C154" s="91"/>
      <c r="D154" s="91"/>
      <c r="E154" s="91"/>
      <c r="F154" s="91"/>
      <c r="G154" s="91"/>
      <c r="H154" s="91"/>
    </row>
    <row r="155" spans="1:8" x14ac:dyDescent="0.25">
      <c r="A155" s="91"/>
      <c r="B155" s="91"/>
      <c r="C155" s="91"/>
      <c r="D155" s="91"/>
      <c r="E155" s="91"/>
      <c r="F155" s="91"/>
      <c r="G155" s="91"/>
      <c r="H155" s="91"/>
    </row>
    <row r="156" spans="1:8" x14ac:dyDescent="0.25">
      <c r="A156" s="91"/>
      <c r="B156" s="91"/>
      <c r="C156" s="91"/>
      <c r="D156" s="91"/>
      <c r="E156" s="91"/>
      <c r="F156" s="91"/>
      <c r="G156" s="91"/>
      <c r="H156" s="91"/>
    </row>
    <row r="157" spans="1:8" x14ac:dyDescent="0.25">
      <c r="A157" s="91"/>
      <c r="B157" s="91"/>
      <c r="C157" s="91"/>
      <c r="D157" s="91"/>
      <c r="E157" s="91"/>
      <c r="F157" s="91"/>
      <c r="G157" s="91"/>
      <c r="H157" s="91"/>
    </row>
    <row r="158" spans="1:8" x14ac:dyDescent="0.25">
      <c r="A158" s="91"/>
      <c r="B158" s="91"/>
      <c r="C158" s="91"/>
      <c r="D158" s="91"/>
      <c r="E158" s="91"/>
      <c r="F158" s="91"/>
      <c r="G158" s="91"/>
      <c r="H158" s="91"/>
    </row>
    <row r="159" spans="1:8" x14ac:dyDescent="0.25">
      <c r="A159" s="91"/>
      <c r="B159" s="91"/>
      <c r="C159" s="91"/>
      <c r="D159" s="91"/>
      <c r="E159" s="91"/>
      <c r="F159" s="91"/>
      <c r="G159" s="91"/>
      <c r="H159" s="91"/>
    </row>
    <row r="160" spans="1:8" x14ac:dyDescent="0.25">
      <c r="A160" s="91"/>
      <c r="B160" s="91"/>
      <c r="C160" s="91"/>
      <c r="D160" s="91"/>
      <c r="E160" s="91"/>
      <c r="F160" s="91"/>
      <c r="G160" s="91"/>
      <c r="H160" s="91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  <row r="3907" spans="1:8" x14ac:dyDescent="0.25">
      <c r="A3907" s="3"/>
      <c r="B3907" s="3"/>
      <c r="C3907" s="3"/>
      <c r="D3907" s="3"/>
      <c r="E3907" s="3"/>
      <c r="F3907" s="3"/>
      <c r="G3907" s="3"/>
      <c r="H3907" s="3"/>
    </row>
    <row r="3908" spans="1:8" x14ac:dyDescent="0.25">
      <c r="A3908" s="3"/>
      <c r="B3908" s="3"/>
      <c r="C3908" s="3"/>
      <c r="D3908" s="3"/>
      <c r="E3908" s="3"/>
      <c r="F3908" s="3"/>
      <c r="G3908" s="3"/>
      <c r="H3908" s="3"/>
    </row>
    <row r="3909" spans="1:8" x14ac:dyDescent="0.25">
      <c r="A3909" s="3"/>
      <c r="B3909" s="3"/>
      <c r="C3909" s="3"/>
      <c r="D3909" s="3"/>
      <c r="E3909" s="3"/>
      <c r="F3909" s="3"/>
      <c r="G3909" s="3"/>
      <c r="H3909" s="3"/>
    </row>
    <row r="3910" spans="1:8" x14ac:dyDescent="0.25">
      <c r="A3910" s="3"/>
      <c r="B3910" s="3"/>
      <c r="C3910" s="3"/>
      <c r="D3910" s="3"/>
      <c r="E3910" s="3"/>
      <c r="F3910" s="3"/>
      <c r="G3910" s="3"/>
      <c r="H3910" s="3"/>
    </row>
    <row r="3911" spans="1:8" x14ac:dyDescent="0.25">
      <c r="A3911" s="3"/>
      <c r="B3911" s="3"/>
      <c r="C3911" s="3"/>
      <c r="D3911" s="3"/>
      <c r="E3911" s="3"/>
      <c r="F3911" s="3"/>
      <c r="G3911" s="3"/>
      <c r="H3911" s="3"/>
    </row>
    <row r="3912" spans="1:8" x14ac:dyDescent="0.25">
      <c r="A3912" s="3"/>
      <c r="B3912" s="3"/>
      <c r="C3912" s="3"/>
      <c r="D3912" s="3"/>
      <c r="E3912" s="3"/>
      <c r="F3912" s="3"/>
      <c r="G3912" s="3"/>
      <c r="H3912" s="3"/>
    </row>
    <row r="3913" spans="1:8" x14ac:dyDescent="0.25">
      <c r="A3913" s="3"/>
      <c r="B3913" s="3"/>
      <c r="C3913" s="3"/>
      <c r="D3913" s="3"/>
      <c r="E3913" s="3"/>
      <c r="F3913" s="3"/>
      <c r="G3913" s="3"/>
      <c r="H3913" s="3"/>
    </row>
    <row r="3914" spans="1:8" x14ac:dyDescent="0.25">
      <c r="A3914" s="3"/>
      <c r="B3914" s="3"/>
      <c r="C3914" s="3"/>
      <c r="D3914" s="3"/>
      <c r="E3914" s="3"/>
      <c r="F3914" s="3"/>
      <c r="G3914" s="3"/>
      <c r="H3914" s="3"/>
    </row>
    <row r="3915" spans="1:8" x14ac:dyDescent="0.25">
      <c r="A3915" s="3"/>
      <c r="B3915" s="3"/>
      <c r="C3915" s="3"/>
      <c r="D3915" s="3"/>
      <c r="E3915" s="3"/>
      <c r="F3915" s="3"/>
      <c r="G3915" s="3"/>
      <c r="H3915" s="3"/>
    </row>
    <row r="3916" spans="1:8" x14ac:dyDescent="0.25">
      <c r="A3916" s="3"/>
      <c r="B3916" s="3"/>
      <c r="C3916" s="3"/>
      <c r="D3916" s="3"/>
      <c r="E3916" s="3"/>
      <c r="F3916" s="3"/>
      <c r="G3916" s="3"/>
      <c r="H3916" s="3"/>
    </row>
    <row r="3917" spans="1:8" x14ac:dyDescent="0.25">
      <c r="A3917" s="3"/>
      <c r="B3917" s="3"/>
      <c r="C3917" s="3"/>
      <c r="D3917" s="3"/>
      <c r="E3917" s="3"/>
      <c r="F3917" s="3"/>
      <c r="G3917" s="3"/>
      <c r="H3917" s="3"/>
    </row>
    <row r="3918" spans="1:8" x14ac:dyDescent="0.25">
      <c r="A3918" s="3"/>
      <c r="B3918" s="3"/>
      <c r="C3918" s="3"/>
      <c r="D3918" s="3"/>
      <c r="E3918" s="3"/>
      <c r="F3918" s="3"/>
      <c r="G3918" s="3"/>
      <c r="H3918" s="3"/>
    </row>
    <row r="3919" spans="1:8" x14ac:dyDescent="0.25">
      <c r="A3919" s="3"/>
      <c r="B3919" s="3"/>
      <c r="C3919" s="3"/>
      <c r="D3919" s="3"/>
      <c r="E3919" s="3"/>
      <c r="F3919" s="3"/>
      <c r="G3919" s="3"/>
      <c r="H3919" s="3"/>
    </row>
    <row r="3920" spans="1:8" x14ac:dyDescent="0.25">
      <c r="A3920" s="3"/>
      <c r="B3920" s="3"/>
      <c r="C3920" s="3"/>
      <c r="D3920" s="3"/>
      <c r="E3920" s="3"/>
      <c r="F3920" s="3"/>
      <c r="G3920" s="3"/>
      <c r="H3920" s="3"/>
    </row>
    <row r="3921" spans="1:8" x14ac:dyDescent="0.25">
      <c r="A3921" s="3"/>
      <c r="B3921" s="3"/>
      <c r="C3921" s="3"/>
      <c r="D3921" s="3"/>
      <c r="E3921" s="3"/>
      <c r="F3921" s="3"/>
      <c r="G3921" s="3"/>
      <c r="H3921" s="3"/>
    </row>
    <row r="3922" spans="1:8" x14ac:dyDescent="0.25">
      <c r="A3922" s="3"/>
      <c r="B3922" s="3"/>
      <c r="C3922" s="3"/>
      <c r="D3922" s="3"/>
      <c r="E3922" s="3"/>
      <c r="F3922" s="3"/>
      <c r="G3922" s="3"/>
      <c r="H3922" s="3"/>
    </row>
    <row r="3923" spans="1:8" x14ac:dyDescent="0.25">
      <c r="A3923" s="3"/>
      <c r="B3923" s="3"/>
      <c r="C3923" s="3"/>
      <c r="D3923" s="3"/>
      <c r="E3923" s="3"/>
      <c r="F3923" s="3"/>
      <c r="G3923" s="3"/>
      <c r="H3923" s="3"/>
    </row>
    <row r="3924" spans="1:8" x14ac:dyDescent="0.25">
      <c r="A3924" s="3"/>
      <c r="B3924" s="3"/>
      <c r="C3924" s="3"/>
      <c r="D3924" s="3"/>
      <c r="E3924" s="3"/>
      <c r="F3924" s="3"/>
      <c r="G3924" s="3"/>
      <c r="H3924" s="3"/>
    </row>
    <row r="3925" spans="1:8" x14ac:dyDescent="0.25">
      <c r="A3925" s="3"/>
      <c r="B3925" s="3"/>
      <c r="C3925" s="3"/>
      <c r="D3925" s="3"/>
      <c r="E3925" s="3"/>
      <c r="F3925" s="3"/>
      <c r="G3925" s="3"/>
      <c r="H3925" s="3"/>
    </row>
    <row r="3926" spans="1:8" x14ac:dyDescent="0.25">
      <c r="A3926" s="3"/>
      <c r="B3926" s="3"/>
      <c r="C3926" s="3"/>
      <c r="D3926" s="3"/>
      <c r="E3926" s="3"/>
      <c r="F3926" s="3"/>
      <c r="G3926" s="3"/>
      <c r="H3926" s="3"/>
    </row>
    <row r="3927" spans="1:8" x14ac:dyDescent="0.25">
      <c r="A3927" s="3"/>
      <c r="B3927" s="3"/>
      <c r="C3927" s="3"/>
      <c r="D3927" s="3"/>
      <c r="E3927" s="3"/>
      <c r="F3927" s="3"/>
      <c r="G3927" s="3"/>
      <c r="H3927" s="3"/>
    </row>
    <row r="3928" spans="1:8" x14ac:dyDescent="0.25">
      <c r="A3928" s="3"/>
      <c r="B3928" s="3"/>
      <c r="C3928" s="3"/>
      <c r="D3928" s="3"/>
      <c r="E3928" s="3"/>
      <c r="F3928" s="3"/>
      <c r="G3928" s="3"/>
      <c r="H3928" s="3"/>
    </row>
    <row r="3929" spans="1:8" x14ac:dyDescent="0.25">
      <c r="A3929" s="3"/>
      <c r="B3929" s="3"/>
      <c r="C3929" s="3"/>
      <c r="D3929" s="3"/>
      <c r="E3929" s="3"/>
      <c r="F3929" s="3"/>
      <c r="G3929" s="3"/>
      <c r="H3929" s="3"/>
    </row>
    <row r="3930" spans="1:8" x14ac:dyDescent="0.25">
      <c r="A3930" s="3"/>
      <c r="B3930" s="3"/>
      <c r="C3930" s="3"/>
      <c r="D3930" s="3"/>
      <c r="E3930" s="3"/>
      <c r="F3930" s="3"/>
      <c r="G3930" s="3"/>
      <c r="H3930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930"/>
  <sheetViews>
    <sheetView topLeftCell="B16" workbookViewId="0">
      <selection activeCell="C8" sqref="C8:C43"/>
    </sheetView>
  </sheetViews>
  <sheetFormatPr baseColWidth="10" defaultColWidth="11.44140625" defaultRowHeight="13.2" x14ac:dyDescent="0.25"/>
  <cols>
    <col min="1" max="1" width="11.44140625" style="4" customWidth="1"/>
    <col min="2" max="2" width="13.5546875" style="4" customWidth="1"/>
    <col min="3" max="3" width="20.6640625" style="4" customWidth="1"/>
    <col min="4" max="4" width="14.33203125" style="4" customWidth="1"/>
    <col min="5" max="5" width="11.5546875" style="4" bestFit="1" customWidth="1"/>
    <col min="6" max="6" width="23.5546875" style="4" customWidth="1"/>
    <col min="7" max="8" width="11.5546875" style="4" bestFit="1" customWidth="1"/>
    <col min="9" max="9" width="11.44140625" style="4" customWidth="1"/>
    <col min="10" max="10" width="15.44140625" style="4" customWidth="1"/>
    <col min="11" max="11" width="18.109375" style="4" customWidth="1"/>
    <col min="12" max="12" width="12.109375" style="4" customWidth="1"/>
    <col min="13" max="13" width="17.88671875" style="4" customWidth="1"/>
    <col min="14" max="14" width="14.88671875" style="4" customWidth="1"/>
    <col min="15" max="15" width="13" style="4" bestFit="1" customWidth="1"/>
    <col min="16" max="16" width="15.44140625" style="4" customWidth="1"/>
    <col min="17" max="17" width="25.109375" style="4" customWidth="1"/>
    <col min="18" max="18" width="26" style="4" customWidth="1"/>
    <col min="19" max="19" width="27.109375" style="4" bestFit="1" customWidth="1"/>
    <col min="20" max="20" width="21" style="4" customWidth="1"/>
    <col min="21" max="21" width="20" style="4" customWidth="1"/>
    <col min="22" max="22" width="28.33203125" style="4" customWidth="1"/>
    <col min="23" max="24" width="11.44140625" style="4" customWidth="1"/>
    <col min="25" max="25" width="28.44140625" style="4" customWidth="1"/>
    <col min="26" max="26" width="11.44140625" style="4" customWidth="1"/>
    <col min="27" max="27" width="18.5546875" style="4" customWidth="1"/>
    <col min="28" max="32" width="11.44140625" style="4" customWidth="1"/>
    <col min="33" max="33" width="14" style="4" customWidth="1"/>
    <col min="34" max="16384" width="11.44140625" style="4"/>
  </cols>
  <sheetData>
    <row r="1" spans="1:25" ht="17.399999999999999" x14ac:dyDescent="0.3">
      <c r="A1" s="1" t="s">
        <v>108</v>
      </c>
      <c r="B1" s="1"/>
      <c r="C1" s="2"/>
      <c r="D1" s="2"/>
      <c r="E1" s="2"/>
      <c r="F1" s="2"/>
      <c r="G1" s="3"/>
      <c r="H1" s="3"/>
      <c r="I1" s="3"/>
      <c r="J1" s="1" t="s">
        <v>109</v>
      </c>
      <c r="K1" s="2"/>
    </row>
    <row r="2" spans="1:25" ht="17.399999999999999" x14ac:dyDescent="0.3">
      <c r="B2" s="5"/>
      <c r="C2" s="3"/>
      <c r="D2" s="3"/>
      <c r="E2" s="3"/>
      <c r="F2" s="3"/>
      <c r="G2" s="3"/>
      <c r="H2" s="3"/>
      <c r="I2" s="4" t="s">
        <v>110</v>
      </c>
    </row>
    <row r="3" spans="1:25" ht="17.399999999999999" x14ac:dyDescent="0.3">
      <c r="B3" s="5"/>
      <c r="C3" s="3"/>
      <c r="D3" s="3"/>
      <c r="E3" s="3"/>
      <c r="F3" s="3"/>
      <c r="G3" s="3"/>
      <c r="H3" s="3"/>
      <c r="J3" s="6" t="s">
        <v>111</v>
      </c>
      <c r="K3" s="7"/>
      <c r="N3" s="8"/>
      <c r="O3" s="9"/>
      <c r="Q3" s="10"/>
      <c r="R3" s="10"/>
    </row>
    <row r="4" spans="1:25" ht="18.600000000000001" x14ac:dyDescent="0.4">
      <c r="B4" s="5"/>
      <c r="C4" s="3"/>
      <c r="D4" s="3"/>
      <c r="E4" s="3"/>
      <c r="F4" s="3"/>
      <c r="G4" s="3"/>
      <c r="H4" s="3"/>
      <c r="I4" s="11"/>
      <c r="K4" s="12" t="s">
        <v>112</v>
      </c>
      <c r="L4" s="13"/>
      <c r="M4" s="14" t="s">
        <v>113</v>
      </c>
      <c r="N4" s="8"/>
      <c r="O4" s="9"/>
      <c r="Q4" s="10"/>
      <c r="R4" s="10"/>
    </row>
    <row r="5" spans="1:25" ht="15.6" x14ac:dyDescent="0.3">
      <c r="I5" s="15"/>
      <c r="J5" s="16" t="s">
        <v>114</v>
      </c>
      <c r="K5" s="17" t="e">
        <f>S44/Q44</f>
        <v>#DIV/0!</v>
      </c>
      <c r="L5" s="18" t="s">
        <v>115</v>
      </c>
      <c r="M5" s="19" t="e">
        <f>(J44-K5*K44)-LOG10(15)</f>
        <v>#DIV/0!</v>
      </c>
      <c r="N5" s="8"/>
      <c r="O5" s="9"/>
      <c r="Q5" s="10"/>
      <c r="R5" s="10"/>
    </row>
    <row r="6" spans="1:25" x14ac:dyDescent="0.25">
      <c r="A6" s="20"/>
      <c r="B6" s="437" t="s">
        <v>220</v>
      </c>
      <c r="C6" s="438"/>
      <c r="D6" s="438"/>
      <c r="E6" s="438"/>
      <c r="F6" s="438"/>
      <c r="G6" s="438"/>
      <c r="H6" s="439"/>
      <c r="I6" s="15"/>
    </row>
    <row r="7" spans="1:25" ht="60" customHeight="1" x14ac:dyDescent="0.25">
      <c r="A7" s="21" t="s">
        <v>116</v>
      </c>
      <c r="B7" s="22" t="s">
        <v>117</v>
      </c>
      <c r="C7" s="22" t="s">
        <v>118</v>
      </c>
      <c r="D7" s="22" t="s">
        <v>119</v>
      </c>
      <c r="E7" s="22" t="s">
        <v>120</v>
      </c>
      <c r="F7" s="22" t="s">
        <v>121</v>
      </c>
      <c r="G7" s="22" t="s">
        <v>122</v>
      </c>
      <c r="H7" s="23" t="s">
        <v>123</v>
      </c>
      <c r="I7" s="15"/>
      <c r="J7" s="24" t="s">
        <v>124</v>
      </c>
      <c r="K7" s="24" t="s">
        <v>125</v>
      </c>
      <c r="L7" s="25" t="s">
        <v>126</v>
      </c>
      <c r="M7" s="24" t="s">
        <v>127</v>
      </c>
      <c r="N7" s="24" t="s">
        <v>128</v>
      </c>
      <c r="O7" s="26" t="s">
        <v>129</v>
      </c>
      <c r="P7" s="24" t="s">
        <v>130</v>
      </c>
      <c r="Q7" s="24" t="s">
        <v>131</v>
      </c>
      <c r="R7" s="24" t="s">
        <v>132</v>
      </c>
      <c r="S7" s="24" t="s">
        <v>133</v>
      </c>
      <c r="T7" s="24" t="s">
        <v>134</v>
      </c>
      <c r="U7" s="27" t="s">
        <v>135</v>
      </c>
      <c r="V7" s="24" t="s">
        <v>136</v>
      </c>
      <c r="W7" s="28" t="s">
        <v>137</v>
      </c>
      <c r="X7" s="29" t="s">
        <v>138</v>
      </c>
      <c r="Y7" s="30" t="s">
        <v>139</v>
      </c>
    </row>
    <row r="8" spans="1:25" x14ac:dyDescent="0.25">
      <c r="A8" s="20">
        <v>1</v>
      </c>
      <c r="B8" s="31" t="str">
        <f>'Run 4'!A11</f>
        <v>A1</v>
      </c>
      <c r="C8" s="126">
        <v>680</v>
      </c>
      <c r="D8" s="123">
        <f>'Run 4'!C11</f>
        <v>0</v>
      </c>
      <c r="E8" s="122">
        <f>STDEVA(D8:D10)</f>
        <v>0</v>
      </c>
      <c r="F8" s="34">
        <f>AVERAGE(D8:D10)</f>
        <v>0</v>
      </c>
      <c r="G8" s="35" t="e">
        <f t="shared" ref="G8:G43" si="0">POWER(10,$K$5*D8+$M$5)</f>
        <v>#DIV/0!</v>
      </c>
      <c r="H8" s="36" t="e">
        <f>AVERAGE(G8:G10)</f>
        <v>#DIV/0!</v>
      </c>
      <c r="I8" s="15"/>
      <c r="J8" s="37" t="str">
        <f>IF('Run 4'!C11="","",LOG(C8))</f>
        <v/>
      </c>
      <c r="K8" s="38" t="str">
        <f>IF('Run 4'!C11="","",'Run 4'!C11)</f>
        <v/>
      </c>
      <c r="L8" s="39" t="str">
        <f>IF('Run 4'!C11="","",J8-J$44)</f>
        <v/>
      </c>
      <c r="M8" s="40" t="str">
        <f>IF('Run 4'!C11="","",L8*L8)</f>
        <v/>
      </c>
      <c r="N8" s="41"/>
      <c r="O8" s="33" t="str">
        <f>IF('Run 4'!C11="","",K8-$K$44)</f>
        <v/>
      </c>
      <c r="P8" s="42" t="str">
        <f>IF('Run 4'!C11="","",(K8-$K$44)^2)</f>
        <v/>
      </c>
      <c r="Q8" s="42"/>
      <c r="R8" s="42" t="str">
        <f>IF('Run 4'!C11="","",L8*O8)</f>
        <v/>
      </c>
      <c r="S8" s="42"/>
      <c r="T8" s="42"/>
      <c r="U8" s="42"/>
      <c r="V8" s="42"/>
      <c r="W8" s="42"/>
      <c r="X8" s="42"/>
      <c r="Y8" s="42"/>
    </row>
    <row r="9" spans="1:25" x14ac:dyDescent="0.25">
      <c r="A9" s="43"/>
      <c r="B9" s="44" t="str">
        <f>'Run 4'!A12</f>
        <v>A2</v>
      </c>
      <c r="C9" s="124">
        <v>680</v>
      </c>
      <c r="D9" s="121">
        <f>'Run 4'!C12</f>
        <v>0</v>
      </c>
      <c r="E9" s="120"/>
      <c r="F9" s="46"/>
      <c r="G9" s="47" t="e">
        <f t="shared" si="0"/>
        <v>#DIV/0!</v>
      </c>
      <c r="H9" s="48"/>
      <c r="I9" s="15"/>
      <c r="J9" s="37" t="str">
        <f>IF('Run 4'!C12="","",LOG(C9))</f>
        <v/>
      </c>
      <c r="K9" s="38" t="str">
        <f>IF('Run 4'!C12="","",'Run 4'!C12)</f>
        <v/>
      </c>
      <c r="L9" s="39" t="str">
        <f>IF('Run 4'!C12="","",J9-J$44)</f>
        <v/>
      </c>
      <c r="M9" s="40" t="str">
        <f>IF('Run 4'!C12="","",L9*L9)</f>
        <v/>
      </c>
      <c r="N9" s="41"/>
      <c r="O9" s="33" t="str">
        <f>IF('Run 4'!C12="","",K9-$K$44)</f>
        <v/>
      </c>
      <c r="P9" s="42" t="str">
        <f>IF('Run 4'!C12="","",(K9-$K$44)^2)</f>
        <v/>
      </c>
      <c r="Q9" s="42"/>
      <c r="R9" s="42" t="str">
        <f>IF('Run 4'!C12="","",L9*O9)</f>
        <v/>
      </c>
      <c r="S9" s="42"/>
      <c r="T9" s="42"/>
      <c r="U9" s="42"/>
      <c r="V9" s="42"/>
      <c r="W9" s="42"/>
      <c r="X9" s="42"/>
      <c r="Y9" s="42"/>
    </row>
    <row r="10" spans="1:25" x14ac:dyDescent="0.25">
      <c r="A10" s="43"/>
      <c r="B10" s="44" t="str">
        <f>'Run 4'!A13</f>
        <v>A3</v>
      </c>
      <c r="C10" s="128">
        <v>680</v>
      </c>
      <c r="D10" s="119">
        <f>'Run 4'!C13</f>
        <v>0</v>
      </c>
      <c r="E10" s="118"/>
      <c r="F10" s="52"/>
      <c r="G10" s="53" t="e">
        <f t="shared" si="0"/>
        <v>#DIV/0!</v>
      </c>
      <c r="H10" s="54"/>
      <c r="I10" s="15"/>
      <c r="J10" s="37" t="str">
        <f>IF('Run 4'!C13="","",LOG(C10))</f>
        <v/>
      </c>
      <c r="K10" s="38" t="str">
        <f>IF('Run 4'!C13="","",'Run 4'!C13)</f>
        <v/>
      </c>
      <c r="L10" s="39" t="str">
        <f>IF('Run 4'!C13="","",J10-J$44)</f>
        <v/>
      </c>
      <c r="M10" s="40" t="str">
        <f>IF('Run 4'!C13="","",L10*L10)</f>
        <v/>
      </c>
      <c r="N10" s="41"/>
      <c r="O10" s="33" t="str">
        <f>IF('Run 4'!C13="","",K10-$K$44)</f>
        <v/>
      </c>
      <c r="P10" s="42" t="str">
        <f>IF('Run 4'!C13="","",(K10-$K$44)^2)</f>
        <v/>
      </c>
      <c r="Q10" s="42"/>
      <c r="R10" s="42" t="str">
        <f>IF('Run 4'!C13="","",L10*O10)</f>
        <v/>
      </c>
      <c r="S10" s="42"/>
      <c r="T10" s="42"/>
      <c r="U10" s="42"/>
      <c r="V10" s="42"/>
      <c r="W10" s="42"/>
      <c r="X10" s="42"/>
      <c r="Y10" s="42"/>
    </row>
    <row r="11" spans="1:25" x14ac:dyDescent="0.25">
      <c r="A11" s="43"/>
      <c r="B11" s="31" t="str">
        <f>'Run 4'!A14</f>
        <v>A4</v>
      </c>
      <c r="C11" s="126">
        <v>177</v>
      </c>
      <c r="D11" s="123">
        <f>'Run 4'!C14</f>
        <v>0</v>
      </c>
      <c r="E11" s="122">
        <f>STDEVA(D11:D13)</f>
        <v>0</v>
      </c>
      <c r="F11" s="34">
        <f>AVERAGE(D11:D13)</f>
        <v>0</v>
      </c>
      <c r="G11" s="35" t="e">
        <f t="shared" si="0"/>
        <v>#DIV/0!</v>
      </c>
      <c r="H11" s="36" t="e">
        <f>AVERAGE(G11:G13)</f>
        <v>#DIV/0!</v>
      </c>
      <c r="I11" s="15"/>
      <c r="J11" s="37" t="str">
        <f>IF('Run 4'!C14="","",LOG(C11))</f>
        <v/>
      </c>
      <c r="K11" s="38" t="str">
        <f>IF('Run 4'!C14="","",'Run 4'!C14)</f>
        <v/>
      </c>
      <c r="L11" s="39" t="str">
        <f>IF('Run 4'!C14="","",J11-J$44)</f>
        <v/>
      </c>
      <c r="M11" s="40" t="str">
        <f>IF('Run 4'!C14="","",L11*L11)</f>
        <v/>
      </c>
      <c r="N11" s="41"/>
      <c r="O11" s="33" t="str">
        <f>IF('Run 4'!C14="","",K11-$K$44)</f>
        <v/>
      </c>
      <c r="P11" s="42" t="str">
        <f>IF('Run 4'!C14="","",(K11-$K$44)^2)</f>
        <v/>
      </c>
      <c r="Q11" s="42"/>
      <c r="R11" s="42" t="str">
        <f>IF('Run 4'!C14="","",L11*O11)</f>
        <v/>
      </c>
      <c r="S11" s="42"/>
      <c r="T11" s="42"/>
      <c r="U11" s="42"/>
      <c r="V11" s="42"/>
      <c r="W11" s="42"/>
      <c r="X11" s="42"/>
      <c r="Y11" s="42"/>
    </row>
    <row r="12" spans="1:25" x14ac:dyDescent="0.25">
      <c r="A12" s="43"/>
      <c r="B12" s="44" t="str">
        <f>'Run 4'!A15</f>
        <v>A5</v>
      </c>
      <c r="C12" s="124">
        <v>177</v>
      </c>
      <c r="D12" s="121">
        <f>'Run 4'!C15</f>
        <v>0</v>
      </c>
      <c r="E12" s="120"/>
      <c r="F12" s="46"/>
      <c r="G12" s="47" t="e">
        <f t="shared" si="0"/>
        <v>#DIV/0!</v>
      </c>
      <c r="H12" s="48"/>
      <c r="I12" s="15"/>
      <c r="J12" s="37" t="str">
        <f>IF('Run 4'!C15="","",LOG(C12))</f>
        <v/>
      </c>
      <c r="K12" s="38" t="str">
        <f>IF('Run 4'!C15="","",'Run 4'!C15)</f>
        <v/>
      </c>
      <c r="L12" s="39" t="str">
        <f>IF('Run 4'!C15="","",J12-J$44)</f>
        <v/>
      </c>
      <c r="M12" s="40" t="str">
        <f>IF('Run 4'!C15="","",L12*L12)</f>
        <v/>
      </c>
      <c r="N12" s="41"/>
      <c r="O12" s="33" t="str">
        <f>IF('Run 4'!C15="","",K12-$K$44)</f>
        <v/>
      </c>
      <c r="P12" s="42" t="str">
        <f>IF('Run 4'!C15="","",(K12-$K$44)^2)</f>
        <v/>
      </c>
      <c r="Q12" s="42"/>
      <c r="R12" s="42" t="str">
        <f>IF('Run 4'!C15="","",L12*O12)</f>
        <v/>
      </c>
      <c r="S12" s="42"/>
      <c r="T12" s="42"/>
      <c r="U12" s="42"/>
      <c r="V12" s="42"/>
      <c r="W12" s="42"/>
      <c r="X12" s="42"/>
      <c r="Y12" s="42"/>
    </row>
    <row r="13" spans="1:25" x14ac:dyDescent="0.25">
      <c r="A13" s="43"/>
      <c r="B13" s="49" t="str">
        <f>'Run 4'!A16</f>
        <v>A6</v>
      </c>
      <c r="C13" s="124">
        <v>177</v>
      </c>
      <c r="D13" s="121">
        <f>'Run 4'!C16</f>
        <v>0</v>
      </c>
      <c r="E13" s="120"/>
      <c r="F13" s="46"/>
      <c r="G13" s="47" t="e">
        <f t="shared" si="0"/>
        <v>#DIV/0!</v>
      </c>
      <c r="H13" s="48"/>
      <c r="I13" s="15"/>
      <c r="J13" s="37" t="str">
        <f>IF('Run 4'!C16="","",LOG(C13))</f>
        <v/>
      </c>
      <c r="K13" s="38" t="str">
        <f>IF('Run 4'!C16="","",'Run 4'!C16)</f>
        <v/>
      </c>
      <c r="L13" s="39" t="str">
        <f>IF('Run 4'!C16="","",J13-J$44)</f>
        <v/>
      </c>
      <c r="M13" s="40" t="str">
        <f>IF('Run 4'!C16="","",L13*L13)</f>
        <v/>
      </c>
      <c r="N13" s="41"/>
      <c r="O13" s="33" t="str">
        <f>IF('Run 4'!C16="","",K13-$K$44)</f>
        <v/>
      </c>
      <c r="P13" s="42" t="str">
        <f>IF('Run 4'!C16="","",(K13-$K$44)^2)</f>
        <v/>
      </c>
      <c r="Q13" s="42"/>
      <c r="R13" s="42" t="str">
        <f>IF('Run 4'!C16="","",L13*O13)</f>
        <v/>
      </c>
      <c r="S13" s="42"/>
      <c r="T13" s="42"/>
      <c r="U13" s="42"/>
      <c r="V13" s="42"/>
      <c r="W13" s="42"/>
      <c r="X13" s="42"/>
      <c r="Y13" s="42"/>
    </row>
    <row r="14" spans="1:25" x14ac:dyDescent="0.25">
      <c r="A14" s="43"/>
      <c r="B14" s="44" t="str">
        <f>'Run 4'!A17</f>
        <v>A7</v>
      </c>
      <c r="C14" s="32">
        <v>46</v>
      </c>
      <c r="D14" s="127">
        <f>'Run 4'!C17</f>
        <v>0</v>
      </c>
      <c r="E14" s="33">
        <f>STDEVA(D14:D16)</f>
        <v>0</v>
      </c>
      <c r="F14" s="33">
        <f>AVERAGE(D14:D16)</f>
        <v>0</v>
      </c>
      <c r="G14" s="35" t="e">
        <f t="shared" si="0"/>
        <v>#DIV/0!</v>
      </c>
      <c r="H14" s="35" t="e">
        <f>AVERAGE(G14:G16)</f>
        <v>#DIV/0!</v>
      </c>
      <c r="I14" s="15"/>
      <c r="J14" s="37" t="str">
        <f>IF('Run 4'!C17="","",LOG(C14))</f>
        <v/>
      </c>
      <c r="K14" s="38" t="str">
        <f>IF('Run 4'!C17="","",'Run 4'!C17)</f>
        <v/>
      </c>
      <c r="L14" s="39" t="str">
        <f>IF('Run 4'!C17="","",J14-J$44)</f>
        <v/>
      </c>
      <c r="M14" s="40" t="str">
        <f>IF('Run 4'!C17="","",L14*L14)</f>
        <v/>
      </c>
      <c r="N14" s="41"/>
      <c r="O14" s="33" t="str">
        <f>IF('Run 4'!C17="","",K14-$K$44)</f>
        <v/>
      </c>
      <c r="P14" s="42" t="str">
        <f>IF('Run 4'!C17="","",(K14-$K$44)^2)</f>
        <v/>
      </c>
      <c r="Q14" s="42"/>
      <c r="R14" s="42" t="str">
        <f>IF('Run 4'!C17="","",L14*O14)</f>
        <v/>
      </c>
      <c r="S14" s="42"/>
      <c r="T14" s="42"/>
      <c r="U14" s="42"/>
      <c r="V14" s="42"/>
      <c r="W14" s="42"/>
      <c r="X14" s="42"/>
      <c r="Y14" s="42"/>
    </row>
    <row r="15" spans="1:25" x14ac:dyDescent="0.25">
      <c r="A15" s="43"/>
      <c r="B15" s="44" t="str">
        <f>'Run 4'!A18</f>
        <v>A8</v>
      </c>
      <c r="C15" s="45">
        <v>46</v>
      </c>
      <c r="D15" s="125">
        <f>'Run 4'!C18</f>
        <v>0</v>
      </c>
      <c r="E15" s="38"/>
      <c r="F15" s="38"/>
      <c r="G15" s="47" t="e">
        <f t="shared" si="0"/>
        <v>#DIV/0!</v>
      </c>
      <c r="H15" s="47"/>
      <c r="I15" s="15"/>
      <c r="J15" s="37" t="str">
        <f>IF('Run 4'!C18="","",LOG(C15))</f>
        <v/>
      </c>
      <c r="K15" s="38" t="str">
        <f>IF('Run 4'!C18="","",'Run 4'!C18)</f>
        <v/>
      </c>
      <c r="L15" s="39" t="str">
        <f>IF('Run 4'!C18="","",J15-J$44)</f>
        <v/>
      </c>
      <c r="M15" s="40" t="str">
        <f>IF('Run 4'!C18="","",L15*L15)</f>
        <v/>
      </c>
      <c r="N15" s="41"/>
      <c r="O15" s="33" t="str">
        <f>IF('Run 4'!C18="","",K15-$K$44)</f>
        <v/>
      </c>
      <c r="P15" s="42" t="str">
        <f>IF('Run 4'!C18="","",(K15-$K$44)^2)</f>
        <v/>
      </c>
      <c r="Q15" s="42"/>
      <c r="R15" s="42" t="str">
        <f>IF('Run 4'!C18="","",L15*O15)</f>
        <v/>
      </c>
      <c r="S15" s="42"/>
      <c r="T15" s="42"/>
      <c r="U15" s="42"/>
      <c r="V15" s="42"/>
      <c r="W15" s="42"/>
      <c r="X15" s="42"/>
      <c r="Y15" s="42"/>
    </row>
    <row r="16" spans="1:25" x14ac:dyDescent="0.25">
      <c r="A16" s="43"/>
      <c r="B16" s="44" t="str">
        <f>'Run 4'!A19</f>
        <v>A9</v>
      </c>
      <c r="C16" s="50">
        <v>46</v>
      </c>
      <c r="D16" s="129">
        <f>'Run 4'!C19</f>
        <v>0</v>
      </c>
      <c r="E16" s="51"/>
      <c r="F16" s="51"/>
      <c r="G16" s="53" t="e">
        <f t="shared" si="0"/>
        <v>#DIV/0!</v>
      </c>
      <c r="H16" s="53"/>
      <c r="I16" s="15"/>
      <c r="J16" s="37" t="str">
        <f>IF('Run 4'!C19="","",LOG(C16))</f>
        <v/>
      </c>
      <c r="K16" s="38" t="str">
        <f>IF('Run 4'!C19="","",'Run 4'!C19)</f>
        <v/>
      </c>
      <c r="L16" s="39" t="str">
        <f>IF('Run 4'!C19="","",J16-J$44)</f>
        <v/>
      </c>
      <c r="M16" s="40" t="str">
        <f>IF('Run 4'!C19="","",L16*L16)</f>
        <v/>
      </c>
      <c r="N16" s="41"/>
      <c r="O16" s="33" t="str">
        <f>IF('Run 4'!C19="","",K16-$K$44)</f>
        <v/>
      </c>
      <c r="P16" s="42" t="str">
        <f>IF('Run 4'!C19="","",(K16-$K$44)^2)</f>
        <v/>
      </c>
      <c r="Q16" s="42"/>
      <c r="R16" s="42" t="str">
        <f>IF('Run 4'!C19="","",L16*O16)</f>
        <v/>
      </c>
      <c r="S16" s="42"/>
      <c r="T16" s="42"/>
      <c r="U16" s="42"/>
      <c r="V16" s="42"/>
      <c r="W16" s="42"/>
      <c r="X16" s="42"/>
      <c r="Y16" s="42"/>
    </row>
    <row r="17" spans="1:25" x14ac:dyDescent="0.25">
      <c r="A17" s="20">
        <v>2</v>
      </c>
      <c r="B17" s="31" t="str">
        <f>'Run 4'!A20</f>
        <v>B1</v>
      </c>
      <c r="C17" s="126">
        <v>680</v>
      </c>
      <c r="D17" s="127">
        <f>'Run 4'!C20</f>
        <v>0</v>
      </c>
      <c r="E17" s="33">
        <f>STDEVA(D17:D19)</f>
        <v>0</v>
      </c>
      <c r="F17" s="33">
        <f>AVERAGE(D17:D19)</f>
        <v>0</v>
      </c>
      <c r="G17" s="35" t="e">
        <f t="shared" si="0"/>
        <v>#DIV/0!</v>
      </c>
      <c r="H17" s="35" t="e">
        <f>AVERAGE(G17:G19)</f>
        <v>#DIV/0!</v>
      </c>
      <c r="I17" s="15"/>
      <c r="J17" s="37" t="str">
        <f>IF('Run 4'!C20="","",LOG(C17))</f>
        <v/>
      </c>
      <c r="K17" s="38" t="str">
        <f>IF('Run 4'!C20="","",'Run 4'!C20)</f>
        <v/>
      </c>
      <c r="L17" s="39" t="str">
        <f>IF('Run 4'!C20="","",J17-J$44)</f>
        <v/>
      </c>
      <c r="M17" s="40" t="str">
        <f>IF('Run 4'!C20="","",L17*L17)</f>
        <v/>
      </c>
      <c r="N17" s="41"/>
      <c r="O17" s="33" t="str">
        <f>IF('Run 4'!C20="","",K17-$K$44)</f>
        <v/>
      </c>
      <c r="P17" s="42" t="str">
        <f>IF('Run 4'!C20="","",(K17-$K$44)^2)</f>
        <v/>
      </c>
      <c r="Q17" s="42"/>
      <c r="R17" s="42" t="str">
        <f>IF('Run 4'!C20="","",L17*O17)</f>
        <v/>
      </c>
      <c r="S17" s="42"/>
      <c r="T17" s="42"/>
      <c r="U17" s="42"/>
      <c r="V17" s="42"/>
      <c r="W17" s="42"/>
      <c r="X17" s="42"/>
      <c r="Y17" s="42"/>
    </row>
    <row r="18" spans="1:25" x14ac:dyDescent="0.25">
      <c r="A18" s="43"/>
      <c r="B18" s="44" t="str">
        <f>'Run 4'!A21</f>
        <v>B2</v>
      </c>
      <c r="C18" s="124">
        <v>680</v>
      </c>
      <c r="D18" s="125">
        <f>'Run 4'!C21</f>
        <v>0</v>
      </c>
      <c r="E18" s="38"/>
      <c r="F18" s="38"/>
      <c r="G18" s="47" t="e">
        <f t="shared" si="0"/>
        <v>#DIV/0!</v>
      </c>
      <c r="H18" s="47"/>
      <c r="I18" s="15"/>
      <c r="J18" s="37" t="str">
        <f>IF('Run 4'!C21="","",LOG(C18))</f>
        <v/>
      </c>
      <c r="K18" s="38" t="str">
        <f>IF('Run 4'!C21="","",'Run 4'!C21)</f>
        <v/>
      </c>
      <c r="L18" s="39" t="str">
        <f>IF('Run 4'!C21="","",J18-J$44)</f>
        <v/>
      </c>
      <c r="M18" s="40" t="str">
        <f>IF('Run 4'!C21="","",L18*L18)</f>
        <v/>
      </c>
      <c r="N18" s="41"/>
      <c r="O18" s="33" t="str">
        <f>IF('Run 4'!C21="","",K18-$K$44)</f>
        <v/>
      </c>
      <c r="P18" s="42" t="str">
        <f>IF('Run 4'!C21="","",(K18-$K$44)^2)</f>
        <v/>
      </c>
      <c r="Q18" s="42"/>
      <c r="R18" s="42" t="str">
        <f>IF('Run 4'!C21="","",L18*O18)</f>
        <v/>
      </c>
      <c r="S18" s="42"/>
      <c r="T18" s="42"/>
      <c r="U18" s="42"/>
      <c r="V18" s="42"/>
      <c r="W18" s="42"/>
      <c r="X18" s="42"/>
      <c r="Y18" s="42"/>
    </row>
    <row r="19" spans="1:25" x14ac:dyDescent="0.25">
      <c r="A19" s="43"/>
      <c r="B19" s="49" t="str">
        <f>'Run 4'!A22</f>
        <v>B3</v>
      </c>
      <c r="C19" s="128">
        <v>680</v>
      </c>
      <c r="D19" s="129">
        <f>'Run 4'!C22</f>
        <v>0</v>
      </c>
      <c r="E19" s="51"/>
      <c r="F19" s="51"/>
      <c r="G19" s="47" t="e">
        <f t="shared" si="0"/>
        <v>#DIV/0!</v>
      </c>
      <c r="H19" s="53"/>
      <c r="I19" s="15"/>
      <c r="J19" s="37" t="str">
        <f>IF('Run 4'!C22="","",LOG(C19))</f>
        <v/>
      </c>
      <c r="K19" s="38" t="str">
        <f>IF('Run 4'!C22="","",'Run 4'!C22)</f>
        <v/>
      </c>
      <c r="L19" s="39" t="str">
        <f>IF('Run 4'!C22="","",J19-J$44)</f>
        <v/>
      </c>
      <c r="M19" s="40" t="str">
        <f>IF('Run 4'!C22="","",L19*L19)</f>
        <v/>
      </c>
      <c r="N19" s="41"/>
      <c r="O19" s="33" t="str">
        <f>IF('Run 4'!C22="","",K19-$K$44)</f>
        <v/>
      </c>
      <c r="P19" s="42" t="str">
        <f>IF('Run 4'!C22="","",(K19-$K$44)^2)</f>
        <v/>
      </c>
      <c r="Q19" s="42"/>
      <c r="R19" s="42" t="str">
        <f>IF('Run 4'!C22="","",L19*O19)</f>
        <v/>
      </c>
      <c r="S19" s="42"/>
      <c r="T19" s="42"/>
      <c r="U19" s="42"/>
      <c r="V19" s="42"/>
      <c r="W19" s="42"/>
      <c r="X19" s="42"/>
      <c r="Y19" s="42"/>
    </row>
    <row r="20" spans="1:25" x14ac:dyDescent="0.25">
      <c r="A20" s="43"/>
      <c r="B20" s="44" t="str">
        <f>'Run 4'!A23</f>
        <v>B4</v>
      </c>
      <c r="C20" s="126">
        <v>177</v>
      </c>
      <c r="D20" s="121">
        <f>'Run 4'!C23</f>
        <v>0</v>
      </c>
      <c r="E20" s="120">
        <f>STDEVA(D20:D22)</f>
        <v>0</v>
      </c>
      <c r="F20" s="46">
        <f>AVERAGE(D20:D22)</f>
        <v>0</v>
      </c>
      <c r="G20" s="35" t="e">
        <f t="shared" si="0"/>
        <v>#DIV/0!</v>
      </c>
      <c r="H20" s="48" t="e">
        <f>AVERAGE(G20:G22)</f>
        <v>#DIV/0!</v>
      </c>
      <c r="I20" s="15"/>
      <c r="J20" s="37" t="str">
        <f>IF('Run 4'!C23="","",LOG(C20))</f>
        <v/>
      </c>
      <c r="K20" s="38" t="str">
        <f>IF('Run 4'!C23="","",'Run 4'!C23)</f>
        <v/>
      </c>
      <c r="L20" s="39" t="str">
        <f>IF('Run 4'!C23="","",J20-J$44)</f>
        <v/>
      </c>
      <c r="M20" s="40" t="str">
        <f>IF('Run 4'!C23="","",L20*L20)</f>
        <v/>
      </c>
      <c r="N20" s="41"/>
      <c r="O20" s="33" t="str">
        <f>IF('Run 4'!C23="","",K20-$K$44)</f>
        <v/>
      </c>
      <c r="P20" s="42" t="str">
        <f>IF('Run 4'!C23="","",(K20-$K$44)^2)</f>
        <v/>
      </c>
      <c r="Q20" s="42"/>
      <c r="R20" s="42" t="str">
        <f>IF('Run 4'!C23="","",L20*O20)</f>
        <v/>
      </c>
      <c r="S20" s="42"/>
      <c r="T20" s="42"/>
      <c r="U20" s="42"/>
      <c r="V20" s="42"/>
      <c r="W20" s="42"/>
      <c r="X20" s="42"/>
      <c r="Y20" s="42"/>
    </row>
    <row r="21" spans="1:25" x14ac:dyDescent="0.25">
      <c r="A21" s="43"/>
      <c r="B21" s="44" t="str">
        <f>'Run 4'!A24</f>
        <v>B5</v>
      </c>
      <c r="C21" s="124">
        <v>177</v>
      </c>
      <c r="D21" s="121">
        <f>'Run 4'!C24</f>
        <v>0</v>
      </c>
      <c r="E21" s="120"/>
      <c r="F21" s="46"/>
      <c r="G21" s="47" t="e">
        <f t="shared" si="0"/>
        <v>#DIV/0!</v>
      </c>
      <c r="H21" s="48"/>
      <c r="I21" s="15"/>
      <c r="J21" s="37" t="str">
        <f>IF('Run 4'!C24="","",LOG(C21))</f>
        <v/>
      </c>
      <c r="K21" s="38" t="str">
        <f>IF('Run 4'!C24="","",'Run 4'!C24)</f>
        <v/>
      </c>
      <c r="L21" s="39" t="str">
        <f>IF('Run 4'!C24="","",J21-J$44)</f>
        <v/>
      </c>
      <c r="M21" s="40" t="str">
        <f>IF('Run 4'!C24="","",L21*L21)</f>
        <v/>
      </c>
      <c r="N21" s="41"/>
      <c r="O21" s="33" t="str">
        <f>IF('Run 4'!C24="","",K21-$K$44)</f>
        <v/>
      </c>
      <c r="P21" s="42" t="str">
        <f>IF('Run 4'!C24="","",(K21-$K$44)^2)</f>
        <v/>
      </c>
      <c r="Q21" s="42"/>
      <c r="R21" s="42" t="str">
        <f>IF('Run 4'!C24="","",L21*O21)</f>
        <v/>
      </c>
      <c r="S21" s="42"/>
      <c r="T21" s="42"/>
      <c r="U21" s="42"/>
      <c r="V21" s="42"/>
      <c r="W21" s="42"/>
      <c r="X21" s="42"/>
      <c r="Y21" s="42"/>
    </row>
    <row r="22" spans="1:25" x14ac:dyDescent="0.25">
      <c r="A22" s="43"/>
      <c r="B22" s="49" t="str">
        <f>'Run 4'!A25</f>
        <v>B6</v>
      </c>
      <c r="C22" s="124">
        <v>177</v>
      </c>
      <c r="D22" s="121">
        <f>'Run 4'!C25</f>
        <v>0</v>
      </c>
      <c r="E22" s="120"/>
      <c r="F22" s="46"/>
      <c r="G22" s="53" t="e">
        <f t="shared" si="0"/>
        <v>#DIV/0!</v>
      </c>
      <c r="H22" s="48"/>
      <c r="I22" s="15"/>
      <c r="J22" s="37" t="str">
        <f>IF('Run 4'!C25="","",LOG(C22))</f>
        <v/>
      </c>
      <c r="K22" s="38" t="str">
        <f>IF('Run 4'!C25="","",'Run 4'!C25)</f>
        <v/>
      </c>
      <c r="L22" s="39" t="str">
        <f>IF('Run 4'!C25="","",J22-J$44)</f>
        <v/>
      </c>
      <c r="M22" s="40" t="str">
        <f>IF('Run 4'!C25="","",L22*L22)</f>
        <v/>
      </c>
      <c r="N22" s="41"/>
      <c r="O22" s="33" t="str">
        <f>IF('Run 4'!C25="","",K22-$K$44)</f>
        <v/>
      </c>
      <c r="P22" s="42" t="str">
        <f>IF('Run 4'!C25="","",(K22-$K$44)^2)</f>
        <v/>
      </c>
      <c r="Q22" s="42"/>
      <c r="R22" s="42" t="str">
        <f>IF('Run 4'!C25="","",L22*O22)</f>
        <v/>
      </c>
      <c r="S22" s="42"/>
      <c r="T22" s="42"/>
      <c r="U22" s="42"/>
      <c r="V22" s="42"/>
      <c r="W22" s="42"/>
      <c r="X22" s="42"/>
      <c r="Y22" s="42"/>
    </row>
    <row r="23" spans="1:25" x14ac:dyDescent="0.25">
      <c r="B23" s="31" t="str">
        <f>'Run 4'!A26</f>
        <v>B7</v>
      </c>
      <c r="C23" s="32">
        <v>46</v>
      </c>
      <c r="D23" s="123">
        <f>'Run 4'!C26</f>
        <v>0</v>
      </c>
      <c r="E23" s="122">
        <f>STDEVA(D23:D25)</f>
        <v>0</v>
      </c>
      <c r="F23" s="34">
        <f>AVERAGE(D23:D25)</f>
        <v>0</v>
      </c>
      <c r="G23" s="47" t="e">
        <f t="shared" si="0"/>
        <v>#DIV/0!</v>
      </c>
      <c r="H23" s="36" t="e">
        <f>AVERAGE(G23:G25)</f>
        <v>#DIV/0!</v>
      </c>
      <c r="I23" s="15"/>
      <c r="J23" s="37" t="str">
        <f>IF('Run 4'!C26="","",LOG(C23))</f>
        <v/>
      </c>
      <c r="K23" s="38" t="str">
        <f>IF('Run 4'!C26="","",'Run 4'!C26)</f>
        <v/>
      </c>
      <c r="L23" s="39" t="str">
        <f>IF('Run 4'!C26="","",J23-J$44)</f>
        <v/>
      </c>
      <c r="M23" s="40" t="str">
        <f>IF('Run 4'!C26="","",L23*L23)</f>
        <v/>
      </c>
      <c r="N23" s="41"/>
      <c r="O23" s="33" t="str">
        <f>IF('Run 4'!C26="","",K23-$K$44)</f>
        <v/>
      </c>
      <c r="P23" s="42" t="str">
        <f>IF('Run 4'!C26="","",(K23-$K$44)^2)</f>
        <v/>
      </c>
      <c r="Q23" s="42"/>
      <c r="R23" s="42" t="str">
        <f>IF('Run 4'!C26="","",L23*O23)</f>
        <v/>
      </c>
      <c r="S23" s="42"/>
      <c r="T23" s="42"/>
      <c r="U23" s="42"/>
      <c r="V23" s="42"/>
      <c r="W23" s="42"/>
      <c r="X23" s="42"/>
      <c r="Y23" s="42"/>
    </row>
    <row r="24" spans="1:25" x14ac:dyDescent="0.25">
      <c r="A24" s="43"/>
      <c r="B24" s="44" t="str">
        <f>'Run 4'!A27</f>
        <v>B8</v>
      </c>
      <c r="C24" s="45">
        <v>46</v>
      </c>
      <c r="D24" s="121">
        <f>'Run 4'!C27</f>
        <v>0</v>
      </c>
      <c r="E24" s="120"/>
      <c r="F24" s="46"/>
      <c r="G24" s="47" t="e">
        <f t="shared" si="0"/>
        <v>#DIV/0!</v>
      </c>
      <c r="H24" s="48"/>
      <c r="I24" s="15"/>
      <c r="J24" s="37" t="str">
        <f>IF('Run 4'!C27="","",LOG(C24))</f>
        <v/>
      </c>
      <c r="K24" s="38" t="str">
        <f>IF('Run 4'!C27="","",'Run 4'!C27)</f>
        <v/>
      </c>
      <c r="L24" s="39" t="str">
        <f>IF('Run 4'!C27="","",J24-J$44)</f>
        <v/>
      </c>
      <c r="M24" s="40" t="str">
        <f>IF('Run 4'!C27="","",L24*L24)</f>
        <v/>
      </c>
      <c r="N24" s="41"/>
      <c r="O24" s="33" t="str">
        <f>IF('Run 4'!C27="","",K24-$K$44)</f>
        <v/>
      </c>
      <c r="P24" s="42" t="str">
        <f>IF('Run 4'!C27="","",(K24-$K$44)^2)</f>
        <v/>
      </c>
      <c r="Q24" s="42"/>
      <c r="R24" s="42" t="str">
        <f>IF('Run 4'!C27="","",L24*O24)</f>
        <v/>
      </c>
      <c r="S24" s="42"/>
      <c r="T24" s="42"/>
      <c r="U24" s="42"/>
      <c r="V24" s="42"/>
      <c r="W24" s="42"/>
      <c r="X24" s="42"/>
      <c r="Y24" s="42"/>
    </row>
    <row r="25" spans="1:25" x14ac:dyDescent="0.25">
      <c r="A25" s="43"/>
      <c r="B25" s="44" t="str">
        <f>'Run 4'!A28</f>
        <v>B9</v>
      </c>
      <c r="C25" s="50">
        <v>46</v>
      </c>
      <c r="D25" s="119">
        <f>'Run 4'!C28</f>
        <v>0</v>
      </c>
      <c r="E25" s="118"/>
      <c r="F25" s="52"/>
      <c r="G25" s="53" t="e">
        <f t="shared" si="0"/>
        <v>#DIV/0!</v>
      </c>
      <c r="H25" s="54"/>
      <c r="I25" s="15"/>
      <c r="J25" s="37" t="str">
        <f>IF('Run 4'!C28="","",LOG(C25))</f>
        <v/>
      </c>
      <c r="K25" s="38" t="str">
        <f>IF('Run 4'!C28="","",'Run 4'!C28)</f>
        <v/>
      </c>
      <c r="L25" s="39" t="str">
        <f>IF('Run 4'!C28="","",J25-J$44)</f>
        <v/>
      </c>
      <c r="M25" s="40" t="str">
        <f>IF('Run 4'!C28="","",L25*L25)</f>
        <v/>
      </c>
      <c r="N25" s="41"/>
      <c r="O25" s="33" t="str">
        <f>IF('Run 4'!C28="","",K25-$K$44)</f>
        <v/>
      </c>
      <c r="P25" s="42" t="str">
        <f>IF('Run 4'!C28="","",(K25-$K$44)^2)</f>
        <v/>
      </c>
      <c r="Q25" s="42"/>
      <c r="R25" s="42" t="str">
        <f>IF('Run 4'!C28="","",L25*O25)</f>
        <v/>
      </c>
      <c r="S25" s="42"/>
      <c r="T25" s="42"/>
      <c r="U25" s="42"/>
      <c r="V25" s="42"/>
      <c r="W25" s="42"/>
      <c r="X25" s="42"/>
      <c r="Y25" s="42"/>
    </row>
    <row r="26" spans="1:25" x14ac:dyDescent="0.25">
      <c r="A26" s="20">
        <v>3</v>
      </c>
      <c r="B26" s="31" t="str">
        <f>'Run 4'!A29</f>
        <v>C1</v>
      </c>
      <c r="C26" s="126">
        <v>680</v>
      </c>
      <c r="D26" s="123">
        <f>'Run 4'!C29</f>
        <v>0</v>
      </c>
      <c r="E26" s="122">
        <f>STDEVA(D26:D28)</f>
        <v>0</v>
      </c>
      <c r="F26" s="34">
        <f>AVERAGE(D26:D28)</f>
        <v>0</v>
      </c>
      <c r="G26" s="35" t="e">
        <f t="shared" si="0"/>
        <v>#DIV/0!</v>
      </c>
      <c r="H26" s="36" t="e">
        <f>AVERAGE(G26:G28)</f>
        <v>#DIV/0!</v>
      </c>
      <c r="I26" s="15"/>
      <c r="J26" s="37" t="str">
        <f>IF('Run 4'!C29="","",LOG(C26))</f>
        <v/>
      </c>
      <c r="K26" s="38" t="str">
        <f>IF('Run 4'!C29="","",'Run 4'!C29)</f>
        <v/>
      </c>
      <c r="L26" s="39" t="str">
        <f>IF('Run 4'!C29="","",J26-J$44)</f>
        <v/>
      </c>
      <c r="M26" s="40" t="str">
        <f>IF('Run 4'!C29="","",L26*L26)</f>
        <v/>
      </c>
      <c r="N26" s="41"/>
      <c r="O26" s="33" t="str">
        <f>IF('Run 4'!C29="","",K26-$K$44)</f>
        <v/>
      </c>
      <c r="P26" s="42" t="str">
        <f>IF('Run 4'!C29="","",(K26-$K$44)^2)</f>
        <v/>
      </c>
      <c r="Q26" s="42"/>
      <c r="R26" s="42" t="str">
        <f>IF('Run 4'!C29="","",L26*O26)</f>
        <v/>
      </c>
      <c r="S26" s="42"/>
      <c r="T26" s="42"/>
      <c r="U26" s="42"/>
      <c r="V26" s="42"/>
      <c r="W26" s="42"/>
      <c r="X26" s="42"/>
      <c r="Y26" s="42"/>
    </row>
    <row r="27" spans="1:25" x14ac:dyDescent="0.25">
      <c r="A27" s="43"/>
      <c r="B27" s="44" t="str">
        <f>'Run 4'!A30</f>
        <v>C2</v>
      </c>
      <c r="C27" s="124">
        <v>680</v>
      </c>
      <c r="D27" s="121">
        <f>'Run 4'!C30</f>
        <v>0</v>
      </c>
      <c r="E27" s="120"/>
      <c r="F27" s="46"/>
      <c r="G27" s="47" t="e">
        <f t="shared" si="0"/>
        <v>#DIV/0!</v>
      </c>
      <c r="H27" s="48"/>
      <c r="I27" s="15"/>
      <c r="J27" s="37" t="str">
        <f>IF('Run 4'!C30="","",LOG(C27))</f>
        <v/>
      </c>
      <c r="K27" s="38" t="str">
        <f>IF('Run 4'!C30="","",'Run 4'!C30)</f>
        <v/>
      </c>
      <c r="L27" s="39" t="str">
        <f>IF('Run 4'!C30="","",J27-J$44)</f>
        <v/>
      </c>
      <c r="M27" s="40" t="str">
        <f>IF('Run 4'!C30="","",L27*L27)</f>
        <v/>
      </c>
      <c r="N27" s="41"/>
      <c r="O27" s="33" t="str">
        <f>IF('Run 4'!C30="","",K27-$K$44)</f>
        <v/>
      </c>
      <c r="P27" s="42" t="str">
        <f>IF('Run 4'!C30="","",(K27-$K$44)^2)</f>
        <v/>
      </c>
      <c r="Q27" s="42"/>
      <c r="R27" s="42" t="str">
        <f>IF('Run 4'!C30="","",L27*O27)</f>
        <v/>
      </c>
      <c r="S27" s="42"/>
      <c r="T27" s="42"/>
      <c r="U27" s="42"/>
      <c r="V27" s="42"/>
      <c r="W27" s="42"/>
      <c r="X27" s="42"/>
      <c r="Y27" s="42"/>
    </row>
    <row r="28" spans="1:25" x14ac:dyDescent="0.25">
      <c r="A28" s="43"/>
      <c r="B28" s="49" t="str">
        <f>'Run 4'!A31</f>
        <v>C3</v>
      </c>
      <c r="C28" s="128">
        <v>680</v>
      </c>
      <c r="D28" s="119">
        <f>'Run 4'!C31</f>
        <v>0</v>
      </c>
      <c r="E28" s="118"/>
      <c r="F28" s="52"/>
      <c r="G28" s="53" t="e">
        <f t="shared" si="0"/>
        <v>#DIV/0!</v>
      </c>
      <c r="H28" s="54"/>
      <c r="I28" s="15"/>
      <c r="J28" s="37" t="str">
        <f>IF('Run 4'!C31="","",LOG(C28))</f>
        <v/>
      </c>
      <c r="K28" s="38" t="str">
        <f>IF('Run 4'!C31="","",'Run 4'!C31)</f>
        <v/>
      </c>
      <c r="L28" s="39" t="str">
        <f>IF('Run 4'!C31="","",J28-J$44)</f>
        <v/>
      </c>
      <c r="M28" s="40" t="str">
        <f>IF('Run 4'!C31="","",L28*L28)</f>
        <v/>
      </c>
      <c r="N28" s="41"/>
      <c r="O28" s="33" t="str">
        <f>IF('Run 4'!C31="","",K28-$K$44)</f>
        <v/>
      </c>
      <c r="P28" s="42" t="str">
        <f>IF('Run 4'!C31="","",(K28-$K$44)^2)</f>
        <v/>
      </c>
      <c r="Q28" s="42"/>
      <c r="R28" s="42" t="str">
        <f>IF('Run 4'!C31="","",L28*O28)</f>
        <v/>
      </c>
      <c r="S28" s="42"/>
      <c r="T28" s="42"/>
      <c r="U28" s="42"/>
      <c r="V28" s="42"/>
      <c r="W28" s="42"/>
      <c r="X28" s="42"/>
      <c r="Y28" s="42"/>
    </row>
    <row r="29" spans="1:25" x14ac:dyDescent="0.25">
      <c r="A29" s="43"/>
      <c r="B29" s="44" t="str">
        <f>'Run 4'!A32</f>
        <v>C4</v>
      </c>
      <c r="C29" s="126">
        <v>177</v>
      </c>
      <c r="D29" s="123">
        <f>'Run 4'!C32</f>
        <v>0</v>
      </c>
      <c r="E29" s="122">
        <f>STDEVA(D29:D31)</f>
        <v>0</v>
      </c>
      <c r="F29" s="34">
        <f>AVERAGE(D29:D31)</f>
        <v>0</v>
      </c>
      <c r="G29" s="35" t="e">
        <f t="shared" si="0"/>
        <v>#DIV/0!</v>
      </c>
      <c r="H29" s="36" t="e">
        <f>AVERAGE(G29:G31)</f>
        <v>#DIV/0!</v>
      </c>
      <c r="I29" s="15"/>
      <c r="J29" s="37" t="str">
        <f>IF('Run 4'!C32="","",LOG(C29))</f>
        <v/>
      </c>
      <c r="K29" s="38" t="str">
        <f>IF('Run 4'!C32="","",'Run 4'!C32)</f>
        <v/>
      </c>
      <c r="L29" s="39" t="str">
        <f>IF('Run 4'!C32="","",J29-J$44)</f>
        <v/>
      </c>
      <c r="M29" s="40" t="str">
        <f>IF('Run 4'!C32="","",L29*L29)</f>
        <v/>
      </c>
      <c r="N29" s="41"/>
      <c r="O29" s="33" t="str">
        <f>IF('Run 4'!C32="","",K29-$K$44)</f>
        <v/>
      </c>
      <c r="P29" s="42" t="str">
        <f>IF('Run 4'!C32="","",(K29-$K$44)^2)</f>
        <v/>
      </c>
      <c r="Q29" s="42"/>
      <c r="R29" s="42" t="str">
        <f>IF('Run 4'!C32="","",L29*O29)</f>
        <v/>
      </c>
      <c r="S29" s="42"/>
      <c r="T29" s="42"/>
      <c r="U29" s="42"/>
      <c r="V29" s="42"/>
      <c r="W29" s="42"/>
      <c r="X29" s="42"/>
      <c r="Y29" s="42"/>
    </row>
    <row r="30" spans="1:25" x14ac:dyDescent="0.25">
      <c r="A30" s="43"/>
      <c r="B30" s="44" t="str">
        <f>'Run 4'!A33</f>
        <v>C5</v>
      </c>
      <c r="C30" s="124">
        <v>177</v>
      </c>
      <c r="D30" s="121">
        <f>'Run 4'!C33</f>
        <v>0</v>
      </c>
      <c r="E30" s="120"/>
      <c r="F30" s="46"/>
      <c r="G30" s="47" t="e">
        <f t="shared" si="0"/>
        <v>#DIV/0!</v>
      </c>
      <c r="H30" s="48"/>
      <c r="I30" s="15"/>
      <c r="J30" s="37" t="str">
        <f>IF('Run 4'!C33="","",LOG(C30))</f>
        <v/>
      </c>
      <c r="K30" s="38" t="str">
        <f>IF('Run 4'!C33="","",'Run 4'!C33)</f>
        <v/>
      </c>
      <c r="L30" s="39" t="str">
        <f>IF('Run 4'!C33="","",J30-J$44)</f>
        <v/>
      </c>
      <c r="M30" s="40" t="str">
        <f>IF('Run 4'!C33="","",L30*L30)</f>
        <v/>
      </c>
      <c r="N30" s="41"/>
      <c r="O30" s="33" t="str">
        <f>IF('Run 4'!C33="","",K30-$K$44)</f>
        <v/>
      </c>
      <c r="P30" s="42" t="str">
        <f>IF('Run 4'!C33="","",(K30-$K$44)^2)</f>
        <v/>
      </c>
      <c r="Q30" s="42"/>
      <c r="R30" s="42" t="str">
        <f>IF('Run 4'!C33="","",L30*O30)</f>
        <v/>
      </c>
      <c r="S30" s="42"/>
      <c r="T30" s="42"/>
      <c r="U30" s="42"/>
      <c r="V30" s="42"/>
      <c r="W30" s="42"/>
      <c r="X30" s="42"/>
      <c r="Y30" s="42"/>
    </row>
    <row r="31" spans="1:25" x14ac:dyDescent="0.25">
      <c r="A31" s="43"/>
      <c r="B31" s="49" t="str">
        <f>'Run 4'!A34</f>
        <v>C6</v>
      </c>
      <c r="C31" s="124">
        <v>177</v>
      </c>
      <c r="D31" s="119">
        <f>'Run 4'!C34</f>
        <v>0</v>
      </c>
      <c r="E31" s="118"/>
      <c r="F31" s="52"/>
      <c r="G31" s="53" t="e">
        <f t="shared" si="0"/>
        <v>#DIV/0!</v>
      </c>
      <c r="H31" s="54"/>
      <c r="I31" s="15"/>
      <c r="J31" s="37" t="str">
        <f>IF('Run 4'!C34="","",LOG(C31))</f>
        <v/>
      </c>
      <c r="K31" s="38" t="str">
        <f>IF('Run 4'!C34="","",'Run 4'!C34)</f>
        <v/>
      </c>
      <c r="L31" s="39" t="str">
        <f>IF('Run 4'!C34="","",J31-J$44)</f>
        <v/>
      </c>
      <c r="M31" s="40" t="str">
        <f>IF('Run 4'!C34="","",L31*L31)</f>
        <v/>
      </c>
      <c r="N31" s="41"/>
      <c r="O31" s="33" t="str">
        <f>IF('Run 4'!C34="","",K31-$K$44)</f>
        <v/>
      </c>
      <c r="P31" s="42" t="str">
        <f>IF('Run 4'!C34="","",(K31-$K$44)^2)</f>
        <v/>
      </c>
      <c r="Q31" s="42"/>
      <c r="R31" s="42" t="str">
        <f>IF('Run 4'!C34="","",L31*O31)</f>
        <v/>
      </c>
      <c r="S31" s="42"/>
      <c r="T31" s="42"/>
      <c r="U31" s="42"/>
      <c r="V31" s="42"/>
      <c r="W31" s="42"/>
      <c r="X31" s="42"/>
      <c r="Y31" s="42"/>
    </row>
    <row r="32" spans="1:25" x14ac:dyDescent="0.25">
      <c r="A32" s="43"/>
      <c r="B32" s="31" t="str">
        <f>'Run 4'!A35</f>
        <v>C7</v>
      </c>
      <c r="C32" s="32">
        <v>46</v>
      </c>
      <c r="D32" s="123">
        <f>'Run 4'!C29</f>
        <v>0</v>
      </c>
      <c r="E32" s="122">
        <f>STDEVA(D32:D34)</f>
        <v>0</v>
      </c>
      <c r="F32" s="34">
        <f>AVERAGE(D32:D34)</f>
        <v>0</v>
      </c>
      <c r="G32" s="35" t="e">
        <f t="shared" si="0"/>
        <v>#DIV/0!</v>
      </c>
      <c r="H32" s="36" t="e">
        <f>AVERAGE(G32:G34)</f>
        <v>#DIV/0!</v>
      </c>
      <c r="I32" s="15"/>
      <c r="J32" s="37" t="str">
        <f>IF('Run 4'!C35="","",LOG(C32))</f>
        <v/>
      </c>
      <c r="K32" s="38" t="str">
        <f>IF('Run 4'!C35="","",'Run 4'!C35)</f>
        <v/>
      </c>
      <c r="L32" s="39" t="str">
        <f>IF('Run 4'!C35="","",J32-J$44)</f>
        <v/>
      </c>
      <c r="M32" s="40" t="str">
        <f>IF('Run 4'!C35="","",L32*L32)</f>
        <v/>
      </c>
      <c r="N32" s="41"/>
      <c r="O32" s="33" t="str">
        <f>IF('Run 4'!C35="","",K32-$K$44)</f>
        <v/>
      </c>
      <c r="P32" s="42" t="str">
        <f>IF('Run 4'!C35="","",(K32-$K$44)^2)</f>
        <v/>
      </c>
      <c r="Q32" s="42"/>
      <c r="R32" s="42" t="str">
        <f>IF('Run 4'!C35="","",L32*O32)</f>
        <v/>
      </c>
      <c r="S32" s="42"/>
      <c r="T32" s="42"/>
      <c r="U32" s="42"/>
      <c r="V32" s="42"/>
      <c r="W32" s="42"/>
      <c r="X32" s="42"/>
      <c r="Y32" s="42"/>
    </row>
    <row r="33" spans="1:25" x14ac:dyDescent="0.25">
      <c r="A33" s="43"/>
      <c r="B33" s="44" t="str">
        <f>'Run 4'!A36</f>
        <v>C8</v>
      </c>
      <c r="C33" s="45">
        <v>46</v>
      </c>
      <c r="D33" s="121">
        <f>'Run 4'!C30</f>
        <v>0</v>
      </c>
      <c r="E33" s="120"/>
      <c r="F33" s="46"/>
      <c r="G33" s="47" t="e">
        <f t="shared" si="0"/>
        <v>#DIV/0!</v>
      </c>
      <c r="H33" s="48"/>
      <c r="I33" s="15"/>
      <c r="J33" s="37" t="str">
        <f>IF('Run 4'!C36="","",LOG(C33))</f>
        <v/>
      </c>
      <c r="K33" s="38" t="str">
        <f>IF('Run 4'!C36="","",'Run 4'!C36)</f>
        <v/>
      </c>
      <c r="L33" s="39" t="str">
        <f>IF('Run 4'!C36="","",J33-J$44)</f>
        <v/>
      </c>
      <c r="M33" s="40" t="str">
        <f>IF('Run 4'!C36="","",L33*L33)</f>
        <v/>
      </c>
      <c r="N33" s="41"/>
      <c r="O33" s="33" t="str">
        <f>IF('Run 4'!C36="","",K33-$K$44)</f>
        <v/>
      </c>
      <c r="P33" s="42" t="str">
        <f>IF('Run 4'!C36="","",(K33-$K$44)^2)</f>
        <v/>
      </c>
      <c r="Q33" s="42"/>
      <c r="R33" s="42" t="str">
        <f>IF('Run 4'!C36="","",L33*O33)</f>
        <v/>
      </c>
      <c r="S33" s="42"/>
      <c r="T33" s="42"/>
      <c r="U33" s="42"/>
      <c r="V33" s="42"/>
      <c r="W33" s="42"/>
      <c r="X33" s="42"/>
      <c r="Y33" s="42"/>
    </row>
    <row r="34" spans="1:25" x14ac:dyDescent="0.25">
      <c r="A34" s="43"/>
      <c r="B34" s="44" t="str">
        <f>'Run 4'!A37</f>
        <v>C9</v>
      </c>
      <c r="C34" s="50">
        <v>46</v>
      </c>
      <c r="D34" s="119">
        <f>'Run 4'!C31</f>
        <v>0</v>
      </c>
      <c r="E34" s="118"/>
      <c r="F34" s="52"/>
      <c r="G34" s="53" t="e">
        <f t="shared" si="0"/>
        <v>#DIV/0!</v>
      </c>
      <c r="H34" s="54"/>
      <c r="I34" s="15"/>
      <c r="J34" s="37" t="str">
        <f>IF('Run 4'!C37="","",LOG(C34))</f>
        <v/>
      </c>
      <c r="K34" s="38" t="str">
        <f>IF('Run 4'!C37="","",'Run 4'!C37)</f>
        <v/>
      </c>
      <c r="L34" s="39" t="str">
        <f>IF('Run 4'!C37="","",J34-J$44)</f>
        <v/>
      </c>
      <c r="M34" s="40" t="str">
        <f>IF('Run 4'!C37="","",L34*L34)</f>
        <v/>
      </c>
      <c r="N34" s="41"/>
      <c r="O34" s="33" t="str">
        <f>IF('Run 4'!C37="","",K34-$K$44)</f>
        <v/>
      </c>
      <c r="P34" s="42" t="str">
        <f>IF('Run 4'!C37="","",(K34-$K$44)^2)</f>
        <v/>
      </c>
      <c r="Q34" s="42"/>
      <c r="R34" s="42" t="str">
        <f>IF('Run 4'!C37="","",L34*O34)</f>
        <v/>
      </c>
      <c r="S34" s="42"/>
      <c r="T34" s="42"/>
      <c r="U34" s="42"/>
      <c r="V34" s="42"/>
      <c r="W34" s="42"/>
      <c r="X34" s="42"/>
      <c r="Y34" s="42"/>
    </row>
    <row r="35" spans="1:25" x14ac:dyDescent="0.25">
      <c r="A35" s="20">
        <v>4</v>
      </c>
      <c r="B35" s="31" t="str">
        <f>'Run 4'!A38</f>
        <v>D1</v>
      </c>
      <c r="C35" s="126">
        <v>680</v>
      </c>
      <c r="D35" s="121">
        <f>'Run 4'!C32</f>
        <v>0</v>
      </c>
      <c r="E35" s="122">
        <f>STDEVA(D35:D37)</f>
        <v>0</v>
      </c>
      <c r="F35" s="34">
        <f>AVERAGE(D35:D37)</f>
        <v>0</v>
      </c>
      <c r="G35" s="35" t="e">
        <f t="shared" si="0"/>
        <v>#DIV/0!</v>
      </c>
      <c r="H35" s="36" t="e">
        <f>AVERAGE(G35:G37)</f>
        <v>#DIV/0!</v>
      </c>
      <c r="I35" s="15"/>
      <c r="J35" s="37" t="str">
        <f>IF('Run 4'!C38="","",LOG(C35))</f>
        <v/>
      </c>
      <c r="K35" s="38" t="str">
        <f>IF('Run 4'!C38="","",'Run 4'!C38)</f>
        <v/>
      </c>
      <c r="L35" s="39" t="str">
        <f>IF('Run 4'!C38="","",J35-J$44)</f>
        <v/>
      </c>
      <c r="M35" s="40" t="str">
        <f>IF('Run 4'!C38="","",L35*L35)</f>
        <v/>
      </c>
      <c r="N35" s="41"/>
      <c r="O35" s="33" t="str">
        <f>IF('Run 4'!C38="","",K35-$K$44)</f>
        <v/>
      </c>
      <c r="P35" s="42" t="str">
        <f>IF('Run 4'!C38="","",(K35-$K$44)^2)</f>
        <v/>
      </c>
      <c r="Q35" s="42"/>
      <c r="R35" s="42" t="str">
        <f>IF('Run 4'!C38="","",L35*O35)</f>
        <v/>
      </c>
      <c r="S35" s="42"/>
      <c r="T35" s="42"/>
      <c r="U35" s="42"/>
      <c r="V35" s="42"/>
      <c r="W35" s="42"/>
      <c r="X35" s="42"/>
      <c r="Y35" s="42"/>
    </row>
    <row r="36" spans="1:25" x14ac:dyDescent="0.25">
      <c r="A36" s="43"/>
      <c r="B36" s="44" t="str">
        <f>'Run 4'!A39</f>
        <v>D2</v>
      </c>
      <c r="C36" s="124">
        <v>680</v>
      </c>
      <c r="D36" s="121">
        <f>'Run 4'!C33</f>
        <v>0</v>
      </c>
      <c r="E36" s="120"/>
      <c r="F36" s="46"/>
      <c r="G36" s="47" t="e">
        <f t="shared" si="0"/>
        <v>#DIV/0!</v>
      </c>
      <c r="H36" s="48"/>
      <c r="I36" s="15"/>
      <c r="J36" s="37" t="str">
        <f>IF('Run 4'!C39="","",LOG(C36))</f>
        <v/>
      </c>
      <c r="K36" s="38" t="str">
        <f>IF('Run 4'!C39="","",'Run 4'!C39)</f>
        <v/>
      </c>
      <c r="L36" s="39" t="str">
        <f>IF('Run 4'!C39="","",J36-J$44)</f>
        <v/>
      </c>
      <c r="M36" s="40" t="str">
        <f>IF('Run 4'!C39="","",L36*L36)</f>
        <v/>
      </c>
      <c r="N36" s="41"/>
      <c r="O36" s="33" t="str">
        <f>IF('Run 4'!C39="","",K36-$K$44)</f>
        <v/>
      </c>
      <c r="P36" s="42" t="str">
        <f>IF('Run 4'!C39="","",(K36-$K$44)^2)</f>
        <v/>
      </c>
      <c r="Q36" s="42"/>
      <c r="R36" s="42" t="str">
        <f>IF('Run 4'!C39="","",L36*O36)</f>
        <v/>
      </c>
      <c r="S36" s="42"/>
      <c r="T36" s="42"/>
      <c r="U36" s="42"/>
      <c r="V36" s="42"/>
      <c r="W36" s="42"/>
      <c r="X36" s="42"/>
      <c r="Y36" s="42"/>
    </row>
    <row r="37" spans="1:25" x14ac:dyDescent="0.25">
      <c r="A37" s="43"/>
      <c r="B37" s="49" t="str">
        <f>'Run 4'!A40</f>
        <v>D3</v>
      </c>
      <c r="C37" s="128">
        <v>680</v>
      </c>
      <c r="D37" s="121">
        <f>'Run 4'!C34</f>
        <v>0</v>
      </c>
      <c r="E37" s="120"/>
      <c r="F37" s="46"/>
      <c r="G37" s="53" t="e">
        <f t="shared" si="0"/>
        <v>#DIV/0!</v>
      </c>
      <c r="H37" s="48"/>
      <c r="I37" s="15"/>
      <c r="J37" s="37" t="str">
        <f>IF('Run 4'!C40="","",LOG(C37))</f>
        <v/>
      </c>
      <c r="K37" s="38" t="str">
        <f>IF('Run 4'!C40="","",'Run 4'!C40)</f>
        <v/>
      </c>
      <c r="L37" s="39" t="str">
        <f>IF('Run 4'!C40="","",J37-J$44)</f>
        <v/>
      </c>
      <c r="M37" s="40" t="str">
        <f>IF('Run 4'!C40="","",L37*L37)</f>
        <v/>
      </c>
      <c r="N37" s="41"/>
      <c r="O37" s="33" t="str">
        <f>IF('Run 4'!C40="","",K37-$K$44)</f>
        <v/>
      </c>
      <c r="P37" s="42" t="str">
        <f>IF('Run 4'!C40="","",(K37-$K$44)^2)</f>
        <v/>
      </c>
      <c r="Q37" s="42"/>
      <c r="R37" s="42" t="str">
        <f>IF('Run 4'!C40="","",L37*O37)</f>
        <v/>
      </c>
      <c r="S37" s="42"/>
      <c r="T37" s="42"/>
      <c r="U37" s="42"/>
      <c r="V37" s="42"/>
      <c r="W37" s="42"/>
      <c r="X37" s="42"/>
      <c r="Y37" s="42"/>
    </row>
    <row r="38" spans="1:25" x14ac:dyDescent="0.25">
      <c r="B38" s="44" t="str">
        <f>'Run 4'!A41</f>
        <v>D4</v>
      </c>
      <c r="C38" s="126">
        <v>177</v>
      </c>
      <c r="D38" s="123">
        <f>'Run 4'!C35</f>
        <v>0</v>
      </c>
      <c r="E38" s="122">
        <f>STDEVA(D38:D40)</f>
        <v>0</v>
      </c>
      <c r="F38" s="34">
        <f>AVERAGE(D38:D40)</f>
        <v>0</v>
      </c>
      <c r="G38" s="35" t="e">
        <f t="shared" si="0"/>
        <v>#DIV/0!</v>
      </c>
      <c r="H38" s="36" t="e">
        <f>AVERAGE(G38:G40)</f>
        <v>#DIV/0!</v>
      </c>
      <c r="I38" s="15"/>
      <c r="J38" s="37" t="str">
        <f>IF('Run 4'!C41="","",LOG(C38))</f>
        <v/>
      </c>
      <c r="K38" s="38" t="str">
        <f>IF('Run 4'!C41="","",'Run 4'!C41)</f>
        <v/>
      </c>
      <c r="L38" s="39" t="str">
        <f>IF('Run 4'!C41="","",J38-J$44)</f>
        <v/>
      </c>
      <c r="M38" s="40" t="str">
        <f>IF('Run 4'!C41="","",L38*L38)</f>
        <v/>
      </c>
      <c r="N38" s="41"/>
      <c r="O38" s="33" t="str">
        <f>IF('Run 4'!C41="","",K38-$K$44)</f>
        <v/>
      </c>
      <c r="P38" s="42" t="str">
        <f>IF('Run 4'!C41="","",(K38-$K$44)^2)</f>
        <v/>
      </c>
      <c r="Q38" s="42"/>
      <c r="R38" s="42" t="str">
        <f>IF('Run 4'!C35="","",L38*O38)</f>
        <v/>
      </c>
      <c r="S38" s="42"/>
      <c r="T38" s="42"/>
      <c r="U38" s="42"/>
      <c r="V38" s="42"/>
      <c r="W38" s="42"/>
      <c r="X38" s="42"/>
      <c r="Y38" s="42"/>
    </row>
    <row r="39" spans="1:25" x14ac:dyDescent="0.25">
      <c r="A39" s="43"/>
      <c r="B39" s="44" t="str">
        <f>'Run 4'!A42</f>
        <v>D5</v>
      </c>
      <c r="C39" s="124">
        <v>177</v>
      </c>
      <c r="D39" s="121">
        <f>'Run 4'!C36</f>
        <v>0</v>
      </c>
      <c r="E39" s="120"/>
      <c r="F39" s="46"/>
      <c r="G39" s="47" t="e">
        <f t="shared" si="0"/>
        <v>#DIV/0!</v>
      </c>
      <c r="H39" s="48"/>
      <c r="I39" s="15"/>
      <c r="J39" s="37" t="str">
        <f>IF('Run 4'!C42="","",LOG(C39))</f>
        <v/>
      </c>
      <c r="K39" s="38" t="str">
        <f>IF('Run 4'!C42="","",'Run 4'!C42)</f>
        <v/>
      </c>
      <c r="L39" s="39" t="str">
        <f>IF('Run 4'!C42="","",J39-J$44)</f>
        <v/>
      </c>
      <c r="M39" s="40" t="str">
        <f>IF('Run 4'!C42="","",L39*L39)</f>
        <v/>
      </c>
      <c r="N39" s="41"/>
      <c r="O39" s="33" t="str">
        <f>IF('Run 4'!C42="","",K39-$K$44)</f>
        <v/>
      </c>
      <c r="P39" s="42" t="str">
        <f>IF('Run 4'!C42="","",(K39-$K$44)^2)</f>
        <v/>
      </c>
      <c r="Q39" s="42"/>
      <c r="R39" s="42" t="str">
        <f>IF('Run 4'!C36="","",L39*O39)</f>
        <v/>
      </c>
      <c r="S39" s="42"/>
      <c r="T39" s="42"/>
      <c r="U39" s="42"/>
      <c r="V39" s="42"/>
      <c r="W39" s="42"/>
      <c r="X39" s="42"/>
      <c r="Y39" s="42"/>
    </row>
    <row r="40" spans="1:25" x14ac:dyDescent="0.25">
      <c r="A40" s="43"/>
      <c r="B40" s="44" t="str">
        <f>'Run 4'!A43</f>
        <v>D6</v>
      </c>
      <c r="C40" s="124">
        <v>177</v>
      </c>
      <c r="D40" s="119">
        <f>'Run 4'!C37</f>
        <v>0</v>
      </c>
      <c r="E40" s="118"/>
      <c r="F40" s="52"/>
      <c r="G40" s="53" t="e">
        <f t="shared" si="0"/>
        <v>#DIV/0!</v>
      </c>
      <c r="H40" s="54"/>
      <c r="I40" s="15"/>
      <c r="J40" s="37" t="str">
        <f>IF('Run 4'!C43="","",LOG(C40))</f>
        <v/>
      </c>
      <c r="K40" s="38" t="str">
        <f>IF('Run 4'!C43="","",'Run 4'!C43)</f>
        <v/>
      </c>
      <c r="L40" s="39" t="str">
        <f>IF('Run 4'!C43="","",J40-J$44)</f>
        <v/>
      </c>
      <c r="M40" s="40" t="str">
        <f>IF('Run 4'!C43="","",L40*L40)</f>
        <v/>
      </c>
      <c r="N40" s="41"/>
      <c r="O40" s="33" t="str">
        <f>IF('Run 4'!C43="","",K40-$K$44)</f>
        <v/>
      </c>
      <c r="P40" s="42" t="str">
        <f>IF('Run 4'!C43="","",(K40-$K$44)^2)</f>
        <v/>
      </c>
      <c r="Q40" s="42"/>
      <c r="R40" s="42" t="str">
        <f>IF('Run 4'!C37="","",L40*O40)</f>
        <v/>
      </c>
      <c r="S40" s="42"/>
      <c r="T40" s="42"/>
      <c r="U40" s="42"/>
      <c r="V40" s="42"/>
      <c r="W40" s="42"/>
      <c r="X40" s="42"/>
      <c r="Y40" s="42"/>
    </row>
    <row r="41" spans="1:25" x14ac:dyDescent="0.25">
      <c r="A41" s="43"/>
      <c r="B41" s="31" t="str">
        <f>'Run 4'!A44</f>
        <v>D7</v>
      </c>
      <c r="C41" s="32">
        <v>46</v>
      </c>
      <c r="D41" s="123">
        <f>'Run 4'!C38</f>
        <v>0</v>
      </c>
      <c r="E41" s="122">
        <f>STDEVA(D41:D43)</f>
        <v>0</v>
      </c>
      <c r="F41" s="34">
        <f>AVERAGE(D41:D43)</f>
        <v>0</v>
      </c>
      <c r="G41" s="35" t="e">
        <f t="shared" si="0"/>
        <v>#DIV/0!</v>
      </c>
      <c r="H41" s="36" t="e">
        <f>AVERAGE(G41:G43)</f>
        <v>#DIV/0!</v>
      </c>
      <c r="I41" s="15"/>
      <c r="J41" s="37" t="str">
        <f>IF('Run 4'!C44="","",LOG(C41))</f>
        <v/>
      </c>
      <c r="K41" s="38" t="str">
        <f>IF('Run 4'!C44="","",'Run 4'!C44)</f>
        <v/>
      </c>
      <c r="L41" s="39" t="str">
        <f>IF('Run 4'!C44="","",J41-J$44)</f>
        <v/>
      </c>
      <c r="M41" s="40" t="str">
        <f>IF('Run 4'!C44="","",L41*L41)</f>
        <v/>
      </c>
      <c r="N41" s="41"/>
      <c r="O41" s="33" t="str">
        <f>IF('Run 4'!C44="","",K41-$K$44)</f>
        <v/>
      </c>
      <c r="P41" s="42" t="str">
        <f>IF('Run 4'!C44="","",(K41-$K$44)^2)</f>
        <v/>
      </c>
      <c r="Q41" s="42"/>
      <c r="R41" s="42" t="str">
        <f>IF('Run 4'!C38="","",L41*O41)</f>
        <v/>
      </c>
      <c r="S41" s="42"/>
      <c r="T41" s="42"/>
      <c r="U41" s="42"/>
      <c r="V41" s="42"/>
      <c r="W41" s="42"/>
      <c r="X41" s="42"/>
      <c r="Y41" s="42"/>
    </row>
    <row r="42" spans="1:25" x14ac:dyDescent="0.25">
      <c r="A42" s="43"/>
      <c r="B42" s="44" t="str">
        <f>'Run 4'!A45</f>
        <v>D8</v>
      </c>
      <c r="C42" s="45">
        <v>46</v>
      </c>
      <c r="D42" s="121">
        <f>'Run 4'!C39</f>
        <v>0</v>
      </c>
      <c r="E42" s="120"/>
      <c r="F42" s="46"/>
      <c r="G42" s="47" t="e">
        <f t="shared" si="0"/>
        <v>#DIV/0!</v>
      </c>
      <c r="H42" s="48"/>
      <c r="I42" s="15"/>
      <c r="J42" s="37" t="str">
        <f>IF('Run 4'!C45="","",LOG(C42))</f>
        <v/>
      </c>
      <c r="K42" s="38" t="str">
        <f>IF('Run 4'!C45="","",'Run 4'!C45)</f>
        <v/>
      </c>
      <c r="L42" s="39" t="str">
        <f>IF('Run 4'!C45="","",J42-J$44)</f>
        <v/>
      </c>
      <c r="M42" s="40" t="str">
        <f>IF('Run 4'!C45="","",L42*L42)</f>
        <v/>
      </c>
      <c r="N42" s="41"/>
      <c r="O42" s="33" t="str">
        <f>IF('Run 4'!C45="","",K42-$K$44)</f>
        <v/>
      </c>
      <c r="P42" s="42" t="str">
        <f>IF('Run 4'!C45="","",(K42-$K$44)^2)</f>
        <v/>
      </c>
      <c r="Q42" s="42"/>
      <c r="R42" s="42" t="str">
        <f>IF('Run 4'!C39="","",L42*O42)</f>
        <v/>
      </c>
      <c r="S42" s="42"/>
      <c r="T42" s="42"/>
      <c r="U42" s="42"/>
      <c r="V42" s="42"/>
      <c r="W42" s="42"/>
      <c r="X42" s="42"/>
      <c r="Y42" s="42"/>
    </row>
    <row r="43" spans="1:25" x14ac:dyDescent="0.25">
      <c r="A43" s="235"/>
      <c r="B43" s="49" t="str">
        <f>'Run 4'!A46</f>
        <v>D9</v>
      </c>
      <c r="C43" s="50">
        <v>46</v>
      </c>
      <c r="D43" s="119">
        <f>'Run 4'!C40</f>
        <v>0</v>
      </c>
      <c r="E43" s="118"/>
      <c r="F43" s="52"/>
      <c r="G43" s="53" t="e">
        <f t="shared" si="0"/>
        <v>#DIV/0!</v>
      </c>
      <c r="H43" s="54"/>
      <c r="I43" s="15"/>
      <c r="J43" s="37" t="str">
        <f>IF('Run 4'!C46="","",LOG(C43))</f>
        <v/>
      </c>
      <c r="K43" s="38" t="str">
        <f>IF('Run 4'!C46="","",'Run 4'!C46)</f>
        <v/>
      </c>
      <c r="L43" s="39" t="str">
        <f>IF('Run 4'!C46="","",J43-J$44)</f>
        <v/>
      </c>
      <c r="M43" s="40" t="str">
        <f>IF('Run 4'!C46="","",L43*L43)</f>
        <v/>
      </c>
      <c r="N43" s="41"/>
      <c r="O43" s="33" t="str">
        <f>IF('Run 4'!C46="","",K43-$K$44)</f>
        <v/>
      </c>
      <c r="P43" s="42" t="str">
        <f>IF('Run 4'!C40="","",(K43-$K$44)^2)</f>
        <v/>
      </c>
      <c r="Q43" s="42"/>
      <c r="R43" s="42" t="str">
        <f>IF('Run 4'!C40="","",L43*O43)</f>
        <v/>
      </c>
      <c r="S43" s="42"/>
      <c r="T43" s="42"/>
      <c r="U43" s="42"/>
      <c r="V43" s="42"/>
      <c r="W43" s="42"/>
      <c r="X43" s="42"/>
      <c r="Y43" s="42"/>
    </row>
    <row r="44" spans="1:25" x14ac:dyDescent="0.25">
      <c r="A44" s="56"/>
      <c r="B44" s="56"/>
      <c r="C44" s="124"/>
      <c r="D44" s="125"/>
      <c r="E44" s="46"/>
      <c r="F44" s="46"/>
      <c r="G44" s="15"/>
      <c r="H44" s="15"/>
      <c r="I44" s="15"/>
      <c r="J44" s="102" t="e">
        <f>AVERAGE(J8:J43)</f>
        <v>#DIV/0!</v>
      </c>
      <c r="K44" s="102" t="e">
        <f>AVERAGE(K8:K43)</f>
        <v>#DIV/0!</v>
      </c>
      <c r="L44" s="103"/>
      <c r="M44" s="103"/>
      <c r="N44" s="104">
        <f>SUM(M8:M43)</f>
        <v>0</v>
      </c>
      <c r="O44" s="105"/>
      <c r="P44" s="106"/>
      <c r="Q44" s="107">
        <f>SUM(P8:P43)</f>
        <v>0</v>
      </c>
      <c r="R44" s="108"/>
      <c r="S44" s="107">
        <f>SUM(R8:R43)</f>
        <v>0</v>
      </c>
      <c r="T44" s="107">
        <f>S44^2</f>
        <v>0</v>
      </c>
      <c r="U44" s="107" t="e">
        <f>T44/Q44</f>
        <v>#DIV/0!</v>
      </c>
      <c r="V44" s="109" t="e">
        <f>N44-U44</f>
        <v>#DIV/0!</v>
      </c>
      <c r="W44" s="107" t="e">
        <f>V44/(AB103-2)</f>
        <v>#DIV/0!</v>
      </c>
      <c r="X44" s="107" t="e">
        <f>((AB103+1)/(AB103))+(((AB97-AB105)^2)/Q44)</f>
        <v>#DIV/0!</v>
      </c>
      <c r="Y44" s="110" t="e">
        <f>SQRT(W44*X44)</f>
        <v>#DIV/0!</v>
      </c>
    </row>
    <row r="45" spans="1:25" ht="39.6" x14ac:dyDescent="0.25">
      <c r="A45" s="56"/>
      <c r="B45" s="56"/>
      <c r="C45" s="124"/>
      <c r="D45" s="125"/>
      <c r="E45" s="46"/>
      <c r="F45" s="46"/>
      <c r="G45" s="15"/>
      <c r="H45" s="15"/>
      <c r="I45" s="15"/>
      <c r="J45" s="111" t="s">
        <v>191</v>
      </c>
      <c r="K45" s="112" t="s">
        <v>157</v>
      </c>
      <c r="L45" s="113" t="s">
        <v>192</v>
      </c>
      <c r="M45" s="113" t="s">
        <v>193</v>
      </c>
      <c r="N45" s="111" t="s">
        <v>194</v>
      </c>
      <c r="O45" s="114" t="s">
        <v>195</v>
      </c>
      <c r="P45" s="113" t="s">
        <v>196</v>
      </c>
      <c r="Q45" s="111" t="s">
        <v>197</v>
      </c>
      <c r="R45" s="111" t="s">
        <v>198</v>
      </c>
      <c r="S45" s="111" t="s">
        <v>199</v>
      </c>
      <c r="T45" s="111" t="s">
        <v>200</v>
      </c>
      <c r="U45" s="111" t="s">
        <v>201</v>
      </c>
      <c r="V45" s="111" t="s">
        <v>202</v>
      </c>
      <c r="W45" s="115" t="s">
        <v>203</v>
      </c>
      <c r="X45" s="116" t="s">
        <v>204</v>
      </c>
      <c r="Y45" s="117" t="s">
        <v>205</v>
      </c>
    </row>
    <row r="46" spans="1:25" x14ac:dyDescent="0.25">
      <c r="A46" s="56"/>
      <c r="B46" s="56"/>
      <c r="C46" s="124"/>
      <c r="D46" s="125"/>
      <c r="E46" s="46"/>
      <c r="F46" s="46"/>
      <c r="G46" s="15"/>
      <c r="H46" s="15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 t="s">
        <v>206</v>
      </c>
      <c r="X46" s="3"/>
      <c r="Y46" s="3"/>
    </row>
    <row r="47" spans="1:25" x14ac:dyDescent="0.25">
      <c r="A47" s="56"/>
      <c r="B47" s="56"/>
      <c r="C47" s="124"/>
      <c r="D47" s="125"/>
      <c r="E47" s="46"/>
      <c r="F47" s="46"/>
      <c r="G47" s="15"/>
      <c r="H47" s="15"/>
      <c r="I47" s="15"/>
    </row>
    <row r="48" spans="1:25" x14ac:dyDescent="0.25">
      <c r="A48" s="56"/>
      <c r="B48" s="56"/>
      <c r="C48" s="124"/>
      <c r="D48" s="125"/>
      <c r="E48" s="46"/>
      <c r="F48" s="46"/>
      <c r="G48" s="15"/>
      <c r="H48" s="15"/>
      <c r="I48" s="15"/>
    </row>
    <row r="49" spans="1:33" x14ac:dyDescent="0.25">
      <c r="A49" s="56"/>
      <c r="B49" s="56"/>
      <c r="C49" s="124"/>
      <c r="D49" s="125"/>
      <c r="E49" s="46"/>
      <c r="F49" s="46"/>
      <c r="G49" s="15"/>
      <c r="H49" s="15"/>
      <c r="I49" s="15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</row>
    <row r="50" spans="1:33" x14ac:dyDescent="0.25">
      <c r="A50" s="56"/>
      <c r="B50" s="240"/>
      <c r="C50" s="124"/>
      <c r="D50" s="125"/>
      <c r="E50" s="46"/>
      <c r="F50" s="46"/>
      <c r="G50" s="15"/>
      <c r="H50" s="15"/>
      <c r="I50" s="15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</row>
    <row r="51" spans="1:33" x14ac:dyDescent="0.25">
      <c r="A51" s="56"/>
      <c r="B51" s="240"/>
      <c r="C51" s="124"/>
      <c r="D51" s="125"/>
      <c r="E51" s="46"/>
      <c r="F51" s="46"/>
      <c r="G51" s="15"/>
      <c r="H51" s="15"/>
      <c r="I51" s="15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</row>
    <row r="52" spans="1:33" x14ac:dyDescent="0.25">
      <c r="A52" s="56"/>
      <c r="B52" s="240"/>
      <c r="C52" s="124"/>
      <c r="D52" s="125"/>
      <c r="E52" s="46"/>
      <c r="F52" s="46"/>
      <c r="G52" s="15"/>
      <c r="H52" s="15"/>
      <c r="I52" s="15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1:33" x14ac:dyDescent="0.25">
      <c r="A53" s="56"/>
      <c r="B53" s="240"/>
      <c r="C53" s="124"/>
      <c r="D53" s="125"/>
      <c r="E53" s="46"/>
      <c r="F53" s="46"/>
      <c r="G53" s="15"/>
      <c r="H53" s="15"/>
      <c r="I53" s="15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</row>
    <row r="54" spans="1:33" x14ac:dyDescent="0.25">
      <c r="A54" s="56"/>
      <c r="B54" s="240"/>
      <c r="C54" s="124"/>
      <c r="D54" s="125"/>
      <c r="E54" s="46"/>
      <c r="F54" s="46"/>
      <c r="G54" s="15"/>
      <c r="H54" s="15"/>
      <c r="I54" s="15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</row>
    <row r="55" spans="1:33" x14ac:dyDescent="0.25">
      <c r="A55" s="56"/>
      <c r="B55" s="240"/>
      <c r="C55" s="124"/>
      <c r="D55" s="125"/>
      <c r="E55" s="46"/>
      <c r="F55" s="46"/>
      <c r="G55" s="15"/>
      <c r="H55" s="15"/>
      <c r="I55" s="15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</row>
    <row r="56" spans="1:33" x14ac:dyDescent="0.25">
      <c r="A56" s="56"/>
      <c r="B56" s="240"/>
      <c r="C56" s="124"/>
      <c r="D56" s="125"/>
      <c r="E56" s="46"/>
      <c r="F56" s="46"/>
      <c r="G56" s="15"/>
      <c r="H56" s="15"/>
      <c r="I56" s="15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</row>
    <row r="57" spans="1:33" x14ac:dyDescent="0.25">
      <c r="A57" s="56"/>
      <c r="B57" s="240"/>
      <c r="C57" s="124"/>
      <c r="D57" s="125"/>
      <c r="E57" s="46"/>
      <c r="F57" s="46"/>
      <c r="G57" s="15"/>
      <c r="H57" s="15"/>
      <c r="I57" s="15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</row>
    <row r="58" spans="1:33" x14ac:dyDescent="0.25">
      <c r="A58" s="56"/>
      <c r="B58" s="240"/>
      <c r="C58" s="124"/>
      <c r="D58" s="125"/>
      <c r="E58" s="46"/>
      <c r="F58" s="46"/>
      <c r="G58" s="15"/>
      <c r="H58" s="15"/>
      <c r="I58" s="15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</row>
    <row r="59" spans="1:33" x14ac:dyDescent="0.25">
      <c r="A59" s="56"/>
      <c r="B59" s="240"/>
      <c r="C59" s="124"/>
      <c r="D59" s="125"/>
      <c r="E59" s="46"/>
      <c r="F59" s="46"/>
      <c r="G59" s="15"/>
      <c r="H59" s="15"/>
      <c r="I59" s="15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33" x14ac:dyDescent="0.25">
      <c r="A60" s="56"/>
      <c r="B60" s="240"/>
      <c r="C60" s="124"/>
      <c r="D60" s="125"/>
      <c r="E60" s="46"/>
      <c r="F60" s="46"/>
      <c r="G60" s="15"/>
      <c r="H60" s="15"/>
      <c r="I60" s="15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33" x14ac:dyDescent="0.25">
      <c r="A61" s="56"/>
      <c r="B61" s="240"/>
      <c r="C61" s="124"/>
      <c r="D61" s="125"/>
      <c r="E61" s="46"/>
      <c r="F61" s="46"/>
      <c r="G61" s="15"/>
      <c r="H61" s="15"/>
      <c r="I61" s="15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33" x14ac:dyDescent="0.25">
      <c r="A62" s="56"/>
      <c r="B62" s="240"/>
      <c r="C62" s="124"/>
      <c r="D62" s="125"/>
      <c r="E62" s="46"/>
      <c r="F62" s="46"/>
      <c r="G62" s="15"/>
      <c r="H62" s="15"/>
      <c r="I62" s="15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33" x14ac:dyDescent="0.25">
      <c r="A63" s="56"/>
      <c r="B63" s="240"/>
      <c r="C63" s="124"/>
      <c r="D63" s="125"/>
      <c r="E63" s="46"/>
      <c r="F63" s="46"/>
      <c r="G63" s="15"/>
      <c r="H63" s="15"/>
      <c r="I63" s="15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33" ht="17.399999999999999" x14ac:dyDescent="0.3">
      <c r="A64" s="56"/>
      <c r="B64" s="240"/>
      <c r="C64" s="124"/>
      <c r="D64" s="125"/>
      <c r="E64" s="46"/>
      <c r="F64" s="46"/>
      <c r="G64" s="15"/>
      <c r="H64" s="15"/>
      <c r="I64" s="15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3"/>
      <c r="AA64" s="1" t="s">
        <v>140</v>
      </c>
      <c r="AB64" s="2"/>
      <c r="AC64" s="2"/>
      <c r="AD64" s="2"/>
      <c r="AE64" s="2"/>
      <c r="AF64" s="2"/>
      <c r="AG64" s="2"/>
    </row>
    <row r="65" spans="1:46" x14ac:dyDescent="0.25">
      <c r="A65" s="56"/>
      <c r="B65" s="240"/>
      <c r="C65" s="124"/>
      <c r="D65" s="125"/>
      <c r="E65" s="46"/>
      <c r="F65" s="46"/>
      <c r="G65" s="15"/>
      <c r="H65" s="15"/>
      <c r="I65" s="15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</row>
    <row r="66" spans="1:46" x14ac:dyDescent="0.25">
      <c r="A66" s="56"/>
      <c r="B66" s="240"/>
      <c r="C66" s="124"/>
      <c r="D66" s="125"/>
      <c r="E66" s="46"/>
      <c r="F66" s="46"/>
      <c r="G66" s="15"/>
      <c r="H66" s="15"/>
      <c r="I66" s="15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</row>
    <row r="67" spans="1:46" x14ac:dyDescent="0.25">
      <c r="A67" s="56"/>
      <c r="B67" s="240"/>
      <c r="C67" s="124"/>
      <c r="D67" s="125"/>
      <c r="E67" s="46"/>
      <c r="F67" s="46"/>
      <c r="G67" s="15"/>
      <c r="H67" s="15"/>
      <c r="I67" s="15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T67" s="58"/>
    </row>
    <row r="68" spans="1:46" x14ac:dyDescent="0.25">
      <c r="A68" s="91"/>
      <c r="B68" s="91"/>
      <c r="C68" s="91"/>
      <c r="D68" s="91"/>
      <c r="E68" s="91"/>
      <c r="F68" s="91"/>
      <c r="G68" s="91"/>
      <c r="H68" s="91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T68" s="58"/>
    </row>
    <row r="69" spans="1:46" x14ac:dyDescent="0.25">
      <c r="A69" s="91"/>
      <c r="B69" s="91"/>
      <c r="C69" s="91"/>
      <c r="D69" s="91"/>
      <c r="E69" s="91"/>
      <c r="F69" s="91"/>
      <c r="G69" s="91"/>
      <c r="H69" s="91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T69" s="58"/>
    </row>
    <row r="70" spans="1:46" x14ac:dyDescent="0.25">
      <c r="A70" s="91"/>
      <c r="B70" s="91"/>
      <c r="C70" s="91"/>
      <c r="D70" s="91"/>
      <c r="E70" s="91"/>
      <c r="F70" s="91"/>
      <c r="G70" s="91"/>
      <c r="H70" s="91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T70" s="58"/>
    </row>
    <row r="71" spans="1:46" x14ac:dyDescent="0.25">
      <c r="A71" s="91"/>
      <c r="B71" s="91"/>
      <c r="C71" s="91"/>
      <c r="D71" s="91"/>
      <c r="E71" s="91"/>
      <c r="F71" s="91"/>
      <c r="G71" s="91"/>
      <c r="H71" s="91"/>
      <c r="Z71" s="57"/>
      <c r="AT71" s="58"/>
    </row>
    <row r="72" spans="1:46" x14ac:dyDescent="0.25">
      <c r="A72" s="91"/>
      <c r="B72" s="91"/>
      <c r="C72" s="91"/>
      <c r="D72" s="91"/>
      <c r="E72" s="91"/>
      <c r="F72" s="91"/>
      <c r="G72" s="91"/>
      <c r="H72" s="91"/>
      <c r="Z72" s="57"/>
      <c r="AT72" s="58"/>
    </row>
    <row r="73" spans="1:46" x14ac:dyDescent="0.25">
      <c r="A73" s="91"/>
      <c r="B73" s="91"/>
      <c r="C73" s="91"/>
      <c r="D73" s="91"/>
      <c r="E73" s="91"/>
      <c r="F73" s="91"/>
      <c r="G73" s="91"/>
      <c r="H73" s="91"/>
      <c r="Z73" s="57"/>
      <c r="AT73" s="58"/>
    </row>
    <row r="74" spans="1:46" x14ac:dyDescent="0.25">
      <c r="A74" s="91"/>
      <c r="B74" s="91"/>
      <c r="C74" s="91"/>
      <c r="D74" s="91"/>
      <c r="E74" s="91"/>
      <c r="F74" s="91"/>
      <c r="G74" s="91"/>
      <c r="H74" s="91"/>
      <c r="Z74" s="57"/>
      <c r="AT74" s="58"/>
    </row>
    <row r="75" spans="1:46" x14ac:dyDescent="0.25">
      <c r="A75" s="91"/>
      <c r="B75" s="91"/>
      <c r="C75" s="91"/>
      <c r="D75" s="91"/>
      <c r="E75" s="91"/>
      <c r="F75" s="91"/>
      <c r="G75" s="91"/>
      <c r="H75" s="91"/>
      <c r="Z75" s="57"/>
      <c r="AT75" s="58"/>
    </row>
    <row r="76" spans="1:46" x14ac:dyDescent="0.25">
      <c r="A76" s="91"/>
      <c r="B76" s="91"/>
      <c r="C76" s="91"/>
      <c r="D76" s="91"/>
      <c r="E76" s="91"/>
      <c r="F76" s="91"/>
      <c r="G76" s="91"/>
      <c r="H76" s="91"/>
      <c r="Z76" s="57"/>
      <c r="AT76" s="58"/>
    </row>
    <row r="77" spans="1:46" x14ac:dyDescent="0.25">
      <c r="A77" s="91"/>
      <c r="B77" s="91"/>
      <c r="C77" s="91"/>
      <c r="D77" s="91"/>
      <c r="E77" s="91"/>
      <c r="F77" s="91"/>
      <c r="G77" s="91"/>
      <c r="H77" s="91"/>
      <c r="Z77" s="57"/>
      <c r="AT77" s="58"/>
    </row>
    <row r="78" spans="1:46" x14ac:dyDescent="0.25">
      <c r="A78" s="91"/>
      <c r="B78" s="91"/>
      <c r="C78" s="91"/>
      <c r="D78" s="91"/>
      <c r="E78" s="91"/>
      <c r="F78" s="91"/>
      <c r="G78" s="91"/>
      <c r="H78" s="91"/>
      <c r="Z78" s="57"/>
    </row>
    <row r="79" spans="1:46" x14ac:dyDescent="0.25">
      <c r="A79" s="91"/>
      <c r="B79" s="91"/>
      <c r="C79" s="91"/>
      <c r="D79" s="91"/>
      <c r="E79" s="91"/>
      <c r="F79" s="91"/>
      <c r="G79" s="91"/>
      <c r="H79" s="91"/>
      <c r="Z79" s="57"/>
    </row>
    <row r="80" spans="1:46" x14ac:dyDescent="0.25">
      <c r="A80" s="91"/>
      <c r="B80" s="91"/>
      <c r="C80" s="91"/>
      <c r="D80" s="91"/>
      <c r="E80" s="91"/>
      <c r="F80" s="91"/>
      <c r="G80" s="91"/>
      <c r="H80" s="91"/>
      <c r="Z80" s="57"/>
    </row>
    <row r="81" spans="1:36" x14ac:dyDescent="0.25">
      <c r="A81" s="91"/>
      <c r="B81" s="91"/>
      <c r="C81" s="91"/>
      <c r="D81" s="91"/>
      <c r="E81" s="91"/>
      <c r="F81" s="91"/>
      <c r="G81" s="91"/>
      <c r="H81" s="91"/>
      <c r="Z81" s="57"/>
    </row>
    <row r="82" spans="1:36" x14ac:dyDescent="0.25">
      <c r="A82" s="91"/>
      <c r="B82" s="91"/>
      <c r="C82" s="91"/>
      <c r="D82" s="91"/>
      <c r="E82" s="91"/>
      <c r="F82" s="91"/>
      <c r="G82" s="91"/>
      <c r="H82" s="91"/>
      <c r="Z82" s="57"/>
    </row>
    <row r="83" spans="1:36" x14ac:dyDescent="0.25">
      <c r="A83" s="91"/>
      <c r="B83" s="91"/>
      <c r="C83" s="91"/>
      <c r="D83" s="91"/>
      <c r="E83" s="91"/>
      <c r="F83" s="91"/>
      <c r="G83" s="91"/>
      <c r="H83" s="91"/>
      <c r="Z83" s="57"/>
    </row>
    <row r="84" spans="1:36" x14ac:dyDescent="0.25">
      <c r="A84" s="91"/>
      <c r="B84" s="91"/>
      <c r="C84" s="91"/>
      <c r="D84" s="91"/>
      <c r="E84" s="91"/>
      <c r="F84" s="91"/>
      <c r="G84" s="91"/>
      <c r="H84" s="91"/>
      <c r="Z84" s="57"/>
    </row>
    <row r="85" spans="1:36" x14ac:dyDescent="0.25">
      <c r="A85" s="91"/>
      <c r="B85" s="91"/>
      <c r="C85" s="91"/>
      <c r="D85" s="91"/>
      <c r="E85" s="91"/>
      <c r="F85" s="91"/>
      <c r="G85" s="91"/>
      <c r="H85" s="91"/>
      <c r="Z85" s="57"/>
    </row>
    <row r="86" spans="1:36" x14ac:dyDescent="0.25">
      <c r="A86" s="91"/>
      <c r="B86" s="91"/>
      <c r="C86" s="91"/>
      <c r="D86" s="91"/>
      <c r="E86" s="91"/>
      <c r="F86" s="91"/>
      <c r="G86" s="91"/>
      <c r="H86" s="91"/>
      <c r="Z86" s="57"/>
    </row>
    <row r="87" spans="1:36" x14ac:dyDescent="0.25">
      <c r="A87" s="91"/>
      <c r="B87" s="91"/>
      <c r="C87" s="91"/>
      <c r="D87" s="91"/>
      <c r="E87" s="91"/>
      <c r="F87" s="91"/>
      <c r="G87" s="91"/>
      <c r="H87" s="91"/>
      <c r="Z87" s="57"/>
    </row>
    <row r="88" spans="1:36" x14ac:dyDescent="0.25">
      <c r="A88" s="91"/>
      <c r="B88" s="91"/>
      <c r="C88" s="91"/>
      <c r="D88" s="91"/>
      <c r="E88" s="91"/>
      <c r="F88" s="91"/>
      <c r="G88" s="91"/>
      <c r="H88" s="91"/>
      <c r="Z88" s="57"/>
    </row>
    <row r="89" spans="1:36" x14ac:dyDescent="0.25">
      <c r="A89" s="91"/>
      <c r="B89" s="91"/>
      <c r="C89" s="91"/>
      <c r="D89" s="91"/>
      <c r="E89" s="91"/>
      <c r="F89" s="91"/>
      <c r="G89" s="91"/>
      <c r="H89" s="91"/>
    </row>
    <row r="90" spans="1:36" ht="15.6" x14ac:dyDescent="0.3">
      <c r="A90" s="91"/>
      <c r="B90" s="91"/>
      <c r="C90" s="91"/>
      <c r="D90" s="91"/>
      <c r="E90" s="91"/>
      <c r="F90" s="91"/>
      <c r="G90" s="91"/>
      <c r="H90" s="91"/>
      <c r="AA90" s="59" t="s">
        <v>141</v>
      </c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8" thickBot="1" x14ac:dyDescent="0.3">
      <c r="A91" s="91"/>
      <c r="B91" s="91"/>
      <c r="C91" s="91"/>
      <c r="D91" s="91"/>
      <c r="E91" s="91"/>
      <c r="F91" s="91"/>
      <c r="G91" s="91"/>
      <c r="H91" s="91"/>
    </row>
    <row r="92" spans="1:36" x14ac:dyDescent="0.25">
      <c r="A92" s="91"/>
      <c r="B92" s="91"/>
      <c r="C92" s="91"/>
      <c r="D92" s="91"/>
      <c r="E92" s="91"/>
      <c r="F92" s="91"/>
      <c r="G92" s="91"/>
      <c r="H92" s="91"/>
      <c r="AA92" s="60" t="s">
        <v>142</v>
      </c>
      <c r="AB92" s="61" t="s">
        <v>143</v>
      </c>
      <c r="AC92" s="61" t="s">
        <v>144</v>
      </c>
      <c r="AD92" s="62" t="s">
        <v>145</v>
      </c>
      <c r="AF92" s="63" t="s">
        <v>146</v>
      </c>
      <c r="AG92" s="64"/>
      <c r="AH92" s="64"/>
      <c r="AI92" s="64"/>
      <c r="AJ92" s="65"/>
    </row>
    <row r="93" spans="1:36" ht="17.399999999999999" x14ac:dyDescent="0.3">
      <c r="A93" s="91"/>
      <c r="B93" s="91"/>
      <c r="C93" s="91"/>
      <c r="D93" s="91"/>
      <c r="E93" s="91"/>
      <c r="F93" s="91"/>
      <c r="G93" s="91"/>
      <c r="H93" s="91"/>
      <c r="AA93" s="66" t="s">
        <v>147</v>
      </c>
      <c r="AB93" s="20">
        <v>0.05</v>
      </c>
      <c r="AC93" s="67">
        <v>0.05</v>
      </c>
      <c r="AD93" s="68" t="s">
        <v>147</v>
      </c>
      <c r="AF93" s="69" t="s">
        <v>148</v>
      </c>
      <c r="AG93" s="56"/>
      <c r="AH93" s="56"/>
      <c r="AI93" s="56"/>
      <c r="AJ93" s="70"/>
    </row>
    <row r="94" spans="1:36" ht="21" x14ac:dyDescent="0.45">
      <c r="A94" s="91"/>
      <c r="B94" s="91"/>
      <c r="C94" s="91"/>
      <c r="D94" s="91"/>
      <c r="E94" s="91"/>
      <c r="F94" s="91"/>
      <c r="G94" s="91"/>
      <c r="H94" s="91"/>
      <c r="AA94" s="71" t="s">
        <v>149</v>
      </c>
      <c r="AB94" s="43">
        <f>TINV(AB93,AB103-2)</f>
        <v>2.0322445093177191</v>
      </c>
      <c r="AC94" s="72">
        <f>TINV(AC93,AC103-2)</f>
        <v>2.0322445093177191</v>
      </c>
      <c r="AD94" s="73" t="s">
        <v>150</v>
      </c>
      <c r="AF94" s="69" t="s">
        <v>151</v>
      </c>
      <c r="AG94" s="56"/>
      <c r="AH94" s="56" t="s">
        <v>152</v>
      </c>
      <c r="AI94" s="56"/>
      <c r="AJ94" s="70" t="s">
        <v>153</v>
      </c>
    </row>
    <row r="95" spans="1:36" ht="17.399999999999999" x14ac:dyDescent="0.3">
      <c r="A95" s="91"/>
      <c r="B95" s="91"/>
      <c r="C95" s="91"/>
      <c r="D95" s="91"/>
      <c r="E95" s="91"/>
      <c r="F95" s="91"/>
      <c r="G95" s="91"/>
      <c r="H95" s="91"/>
      <c r="AA95" s="74"/>
      <c r="AB95" s="43"/>
      <c r="AC95" s="72"/>
      <c r="AD95" s="73"/>
      <c r="AF95" s="69"/>
      <c r="AG95" s="56"/>
      <c r="AH95" s="56"/>
      <c r="AI95" s="56"/>
      <c r="AJ95" s="70"/>
    </row>
    <row r="96" spans="1:36" ht="19.8" x14ac:dyDescent="0.4">
      <c r="A96" s="91"/>
      <c r="B96" s="91"/>
      <c r="C96" s="91"/>
      <c r="D96" s="91"/>
      <c r="E96" s="91"/>
      <c r="F96" s="91"/>
      <c r="G96" s="91"/>
      <c r="H96" s="91"/>
      <c r="AA96" s="71" t="s">
        <v>154</v>
      </c>
      <c r="AB96" s="43" t="e">
        <f>-M5/K5</f>
        <v>#DIV/0!</v>
      </c>
      <c r="AC96" s="72" t="e">
        <f>-M5/K5</f>
        <v>#DIV/0!</v>
      </c>
      <c r="AD96" s="73" t="s">
        <v>155</v>
      </c>
      <c r="AF96" s="69" t="s">
        <v>156</v>
      </c>
      <c r="AG96" s="56"/>
      <c r="AH96" s="56"/>
      <c r="AI96" s="56"/>
      <c r="AJ96" s="70"/>
    </row>
    <row r="97" spans="1:37" ht="21" x14ac:dyDescent="0.4">
      <c r="A97" s="91"/>
      <c r="B97" s="91"/>
      <c r="C97" s="91"/>
      <c r="D97" s="91"/>
      <c r="E97" s="91"/>
      <c r="F97" s="91"/>
      <c r="G97" s="91"/>
      <c r="H97" s="91"/>
      <c r="AA97" s="71" t="s">
        <v>157</v>
      </c>
      <c r="AB97" s="75" t="e">
        <f>K44</f>
        <v>#DIV/0!</v>
      </c>
      <c r="AC97" s="76" t="e">
        <f>K44</f>
        <v>#DIV/0!</v>
      </c>
      <c r="AD97" s="73" t="s">
        <v>158</v>
      </c>
      <c r="AF97" s="69" t="s">
        <v>159</v>
      </c>
      <c r="AG97" s="56"/>
      <c r="AH97" s="56"/>
      <c r="AI97" s="56"/>
      <c r="AJ97" s="70"/>
    </row>
    <row r="98" spans="1:37" ht="18" x14ac:dyDescent="0.35">
      <c r="A98" s="91"/>
      <c r="B98" s="91"/>
      <c r="C98" s="91"/>
      <c r="D98" s="91"/>
      <c r="E98" s="91"/>
      <c r="F98" s="91"/>
      <c r="G98" s="91"/>
      <c r="H98" s="91"/>
      <c r="AA98" s="77" t="s">
        <v>160</v>
      </c>
      <c r="AB98" s="43" t="e">
        <f>(AB100*AB100)/(AB101*AB101*Q44)</f>
        <v>#DIV/0!</v>
      </c>
      <c r="AC98" s="72">
        <v>0</v>
      </c>
      <c r="AD98" s="73" t="s">
        <v>160</v>
      </c>
      <c r="AF98" s="69" t="s">
        <v>161</v>
      </c>
      <c r="AG98" s="56"/>
      <c r="AH98" s="56"/>
      <c r="AI98" s="56"/>
      <c r="AJ98" s="70"/>
    </row>
    <row r="99" spans="1:37" ht="21" x14ac:dyDescent="0.4">
      <c r="A99" s="91"/>
      <c r="B99" s="91"/>
      <c r="C99" s="91"/>
      <c r="D99" s="91"/>
      <c r="E99" s="91"/>
      <c r="F99" s="91"/>
      <c r="G99" s="91"/>
      <c r="H99" s="91"/>
      <c r="AA99" s="71" t="s">
        <v>162</v>
      </c>
      <c r="AB99" s="43" t="e">
        <f>SQRT(W44)</f>
        <v>#DIV/0!</v>
      </c>
      <c r="AC99" s="72" t="e">
        <f>SQRT(W44)</f>
        <v>#DIV/0!</v>
      </c>
      <c r="AD99" s="73" t="s">
        <v>163</v>
      </c>
      <c r="AF99" s="69" t="s">
        <v>164</v>
      </c>
      <c r="AG99" s="56"/>
      <c r="AH99" s="56" t="s">
        <v>165</v>
      </c>
      <c r="AI99" s="56"/>
      <c r="AJ99" s="70"/>
    </row>
    <row r="100" spans="1:37" ht="21" x14ac:dyDescent="0.45">
      <c r="A100" s="91"/>
      <c r="B100" s="91"/>
      <c r="C100" s="91"/>
      <c r="D100" s="91"/>
      <c r="E100" s="91"/>
      <c r="F100" s="91"/>
      <c r="G100" s="91"/>
      <c r="H100" s="91"/>
      <c r="AA100" s="71" t="s">
        <v>166</v>
      </c>
      <c r="AB100" s="43" t="e">
        <f>AB94*AB99</f>
        <v>#DIV/0!</v>
      </c>
      <c r="AC100" s="72" t="e">
        <f>AB94*AC99</f>
        <v>#DIV/0!</v>
      </c>
      <c r="AD100" s="73" t="s">
        <v>167</v>
      </c>
      <c r="AF100" s="69" t="s">
        <v>168</v>
      </c>
      <c r="AG100" s="56"/>
      <c r="AH100" s="56"/>
      <c r="AI100" s="56"/>
      <c r="AJ100" s="70"/>
    </row>
    <row r="101" spans="1:37" ht="19.8" x14ac:dyDescent="0.4">
      <c r="A101" s="91"/>
      <c r="B101" s="91"/>
      <c r="C101" s="91"/>
      <c r="D101" s="91"/>
      <c r="E101" s="91"/>
      <c r="F101" s="91"/>
      <c r="G101" s="91"/>
      <c r="H101" s="91"/>
      <c r="AA101" s="71" t="s">
        <v>169</v>
      </c>
      <c r="AB101" s="43" t="e">
        <f>K5</f>
        <v>#DIV/0!</v>
      </c>
      <c r="AC101" s="72" t="e">
        <f>K5</f>
        <v>#DIV/0!</v>
      </c>
      <c r="AD101" s="73" t="s">
        <v>170</v>
      </c>
      <c r="AF101" s="69" t="s">
        <v>171</v>
      </c>
      <c r="AG101" s="56"/>
      <c r="AH101" s="56"/>
      <c r="AI101" s="56"/>
      <c r="AJ101" s="70"/>
    </row>
    <row r="102" spans="1:37" ht="19.8" x14ac:dyDescent="0.4">
      <c r="A102" s="91"/>
      <c r="B102" s="91"/>
      <c r="C102" s="91"/>
      <c r="D102" s="91"/>
      <c r="E102" s="91"/>
      <c r="F102" s="91"/>
      <c r="G102" s="91"/>
      <c r="H102" s="91"/>
      <c r="AA102" s="78" t="s">
        <v>172</v>
      </c>
      <c r="AB102" s="43">
        <f>Q44</f>
        <v>0</v>
      </c>
      <c r="AC102" s="72">
        <f>Q44</f>
        <v>0</v>
      </c>
      <c r="AD102" s="73" t="s">
        <v>173</v>
      </c>
      <c r="AF102" s="69" t="s">
        <v>174</v>
      </c>
      <c r="AG102" s="56"/>
      <c r="AH102" s="56"/>
      <c r="AI102" s="56"/>
      <c r="AJ102" s="70"/>
    </row>
    <row r="103" spans="1:37" ht="17.399999999999999" x14ac:dyDescent="0.3">
      <c r="A103" s="91"/>
      <c r="B103" s="91"/>
      <c r="C103" s="91"/>
      <c r="D103" s="91"/>
      <c r="E103" s="91"/>
      <c r="F103" s="91"/>
      <c r="G103" s="91"/>
      <c r="H103" s="91"/>
      <c r="AA103" s="71" t="s">
        <v>175</v>
      </c>
      <c r="AB103" s="55">
        <f>COUNT($D$8:$D$61)</f>
        <v>36</v>
      </c>
      <c r="AC103" s="55">
        <f>COUNT($D$8:$D$61)</f>
        <v>36</v>
      </c>
      <c r="AD103" s="73" t="s">
        <v>175</v>
      </c>
      <c r="AF103" s="69" t="s">
        <v>175</v>
      </c>
      <c r="AG103" s="56"/>
      <c r="AH103" s="56"/>
      <c r="AI103" s="56"/>
      <c r="AJ103" s="70"/>
    </row>
    <row r="104" spans="1:37" x14ac:dyDescent="0.25">
      <c r="A104" s="91"/>
      <c r="B104" s="91"/>
      <c r="C104" s="91"/>
      <c r="D104" s="91"/>
      <c r="E104" s="91"/>
      <c r="F104" s="91"/>
      <c r="G104" s="91"/>
      <c r="H104" s="91"/>
      <c r="AA104" s="79"/>
      <c r="AB104" s="80" t="s">
        <v>143</v>
      </c>
      <c r="AC104" s="81" t="s">
        <v>144</v>
      </c>
      <c r="AF104" s="69"/>
      <c r="AG104" s="56"/>
      <c r="AH104" s="56"/>
      <c r="AI104" s="56"/>
      <c r="AJ104" s="70"/>
    </row>
    <row r="105" spans="1:37" ht="20.399999999999999" thickBot="1" x14ac:dyDescent="0.45">
      <c r="A105" s="91"/>
      <c r="B105" s="91"/>
      <c r="C105" s="91"/>
      <c r="D105" s="91"/>
      <c r="E105" s="91"/>
      <c r="F105" s="91"/>
      <c r="G105" s="91"/>
      <c r="H105" s="91"/>
      <c r="AA105" s="82" t="s">
        <v>176</v>
      </c>
      <c r="AB105" s="83" t="e">
        <f>AB96+(((AB96-AB97)*AB98)-(AB100/AB101)*((((AB96-AB97)^2)/AB102)+((AB103+1)*(1-AB98)/AB103))^0.5)/(1-AB98)</f>
        <v>#DIV/0!</v>
      </c>
      <c r="AC105" s="84" t="e">
        <f>AC96+(((AC96-AC97)*AC98)-(AC100/AC101)*((((AC96-AC97)^2)/AC102)+((AC103+1)*(1-AC98)/AC103))^0.5)/(1-AC98)</f>
        <v>#DIV/0!</v>
      </c>
      <c r="AD105" s="85" t="s">
        <v>177</v>
      </c>
      <c r="AF105" s="86" t="s">
        <v>178</v>
      </c>
      <c r="AG105" s="87"/>
      <c r="AH105" s="87"/>
      <c r="AI105" s="87"/>
      <c r="AJ105" s="88"/>
    </row>
    <row r="106" spans="1:37" ht="17.399999999999999" x14ac:dyDescent="0.3">
      <c r="A106" s="91"/>
      <c r="B106" s="91"/>
      <c r="C106" s="91"/>
      <c r="D106" s="91"/>
      <c r="E106" s="91"/>
      <c r="F106" s="91"/>
      <c r="G106" s="91"/>
      <c r="H106" s="91"/>
      <c r="AA106" s="89"/>
      <c r="AB106" s="90"/>
      <c r="AC106" s="91"/>
      <c r="AD106" s="89"/>
      <c r="AE106" s="3"/>
      <c r="AF106" s="3"/>
    </row>
    <row r="107" spans="1:37" ht="14.4" x14ac:dyDescent="0.3">
      <c r="A107" s="91"/>
      <c r="B107" s="91"/>
      <c r="C107" s="91"/>
      <c r="D107" s="91"/>
      <c r="E107" s="91"/>
      <c r="F107" s="91"/>
      <c r="G107" s="91"/>
      <c r="H107" s="91"/>
      <c r="AA107" s="92" t="s">
        <v>179</v>
      </c>
      <c r="AB107" s="92" t="s">
        <v>180</v>
      </c>
    </row>
    <row r="108" spans="1:37" x14ac:dyDescent="0.25">
      <c r="A108" s="91"/>
      <c r="B108" s="91"/>
      <c r="C108" s="91"/>
      <c r="D108" s="91"/>
      <c r="E108" s="91"/>
      <c r="F108" s="91"/>
      <c r="G108" s="91"/>
      <c r="H108" s="91"/>
      <c r="AB108" s="4" t="s">
        <v>181</v>
      </c>
    </row>
    <row r="109" spans="1:37" ht="14.4" x14ac:dyDescent="0.3">
      <c r="A109" s="91"/>
      <c r="B109" s="91"/>
      <c r="C109" s="91"/>
      <c r="D109" s="91"/>
      <c r="E109" s="91"/>
      <c r="F109" s="91"/>
      <c r="G109" s="91"/>
      <c r="H109" s="91"/>
      <c r="AB109" s="92" t="s">
        <v>182</v>
      </c>
    </row>
    <row r="110" spans="1:37" x14ac:dyDescent="0.25">
      <c r="A110" s="91"/>
      <c r="B110" s="91"/>
      <c r="C110" s="91"/>
      <c r="D110" s="91"/>
      <c r="E110" s="91"/>
      <c r="F110" s="91"/>
      <c r="G110" s="91"/>
      <c r="H110" s="91"/>
    </row>
    <row r="111" spans="1:37" ht="15.6" x14ac:dyDescent="0.3">
      <c r="A111" s="91"/>
      <c r="B111" s="91"/>
      <c r="C111" s="91"/>
      <c r="D111" s="91"/>
      <c r="E111" s="91"/>
      <c r="F111" s="91"/>
      <c r="G111" s="91"/>
      <c r="H111" s="91"/>
      <c r="AA111" s="59" t="s">
        <v>183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3.8" thickBot="1" x14ac:dyDescent="0.3">
      <c r="A112" s="91"/>
      <c r="B112" s="91"/>
      <c r="C112" s="91"/>
      <c r="D112" s="91"/>
      <c r="E112" s="91"/>
      <c r="F112" s="91"/>
      <c r="G112" s="91"/>
      <c r="H112" s="91"/>
      <c r="AB112" s="92"/>
    </row>
    <row r="113" spans="1:33" ht="18.600000000000001" thickBot="1" x14ac:dyDescent="0.45">
      <c r="A113" s="91"/>
      <c r="B113" s="91"/>
      <c r="C113" s="91"/>
      <c r="D113" s="91"/>
      <c r="E113" s="91"/>
      <c r="F113" s="91"/>
      <c r="G113" s="91"/>
      <c r="H113" s="91"/>
      <c r="AA113" s="93" t="s">
        <v>184</v>
      </c>
      <c r="AB113" s="94"/>
      <c r="AC113" s="95"/>
      <c r="AD113" s="96" t="e">
        <f>AB105</f>
        <v>#DIV/0!</v>
      </c>
    </row>
    <row r="114" spans="1:33" ht="18" x14ac:dyDescent="0.4">
      <c r="A114" s="91"/>
      <c r="B114" s="91"/>
      <c r="C114" s="91"/>
      <c r="D114" s="91"/>
      <c r="E114" s="91"/>
      <c r="F114" s="91"/>
      <c r="G114" s="91"/>
      <c r="H114" s="91"/>
      <c r="AA114" s="10" t="s">
        <v>185</v>
      </c>
      <c r="AD114" s="92" t="e">
        <f>K5*AD113+M5</f>
        <v>#DIV/0!</v>
      </c>
    </row>
    <row r="115" spans="1:33" ht="15.6" x14ac:dyDescent="0.3">
      <c r="A115" s="91"/>
      <c r="B115" s="91"/>
      <c r="C115" s="91"/>
      <c r="D115" s="91"/>
      <c r="E115" s="91"/>
      <c r="F115" s="91"/>
      <c r="G115" s="91"/>
      <c r="H115" s="91"/>
      <c r="AA115" s="10"/>
      <c r="AD115" s="97"/>
      <c r="AE115" s="98"/>
      <c r="AG115" s="3"/>
    </row>
    <row r="116" spans="1:33" ht="18" x14ac:dyDescent="0.4">
      <c r="A116" s="91"/>
      <c r="B116" s="91"/>
      <c r="C116" s="91"/>
      <c r="D116" s="91"/>
      <c r="E116" s="91"/>
      <c r="F116" s="91"/>
      <c r="G116" s="91"/>
      <c r="H116" s="91"/>
      <c r="AA116" s="10" t="s">
        <v>186</v>
      </c>
      <c r="AB116" s="9" t="e">
        <f>AB94*Y44</f>
        <v>#DIV/0!</v>
      </c>
      <c r="AD116" s="10"/>
      <c r="AE116" s="10"/>
    </row>
    <row r="117" spans="1:33" ht="16.2" x14ac:dyDescent="0.25">
      <c r="A117" s="91"/>
      <c r="B117" s="91"/>
      <c r="C117" s="91"/>
      <c r="D117" s="91"/>
      <c r="E117" s="91"/>
      <c r="F117" s="91"/>
      <c r="G117" s="91"/>
      <c r="H117" s="91"/>
      <c r="AB117" s="99" t="s">
        <v>187</v>
      </c>
    </row>
    <row r="118" spans="1:33" ht="15.6" x14ac:dyDescent="0.3">
      <c r="A118" s="91"/>
      <c r="B118" s="91"/>
      <c r="C118" s="91"/>
      <c r="D118" s="91"/>
      <c r="E118" s="91"/>
      <c r="F118" s="91"/>
      <c r="G118" s="91"/>
      <c r="H118" s="91"/>
      <c r="AA118" s="10"/>
    </row>
    <row r="119" spans="1:33" ht="18" x14ac:dyDescent="0.4">
      <c r="A119" s="91"/>
      <c r="B119" s="91"/>
      <c r="C119" s="91"/>
      <c r="D119" s="91"/>
      <c r="E119" s="91"/>
      <c r="F119" s="91"/>
      <c r="G119" s="91"/>
      <c r="H119" s="91"/>
      <c r="AA119" s="100" t="s">
        <v>188</v>
      </c>
      <c r="AB119" s="9" t="e">
        <f>AD114+AB94*Y44</f>
        <v>#DIV/0!</v>
      </c>
      <c r="AD119" s="101" t="s">
        <v>189</v>
      </c>
    </row>
    <row r="120" spans="1:33" ht="16.2" x14ac:dyDescent="0.25">
      <c r="A120" s="91"/>
      <c r="B120" s="91"/>
      <c r="C120" s="91"/>
      <c r="D120" s="91"/>
      <c r="E120" s="91"/>
      <c r="F120" s="91"/>
      <c r="G120" s="91"/>
      <c r="H120" s="91"/>
      <c r="AB120" s="99" t="s">
        <v>190</v>
      </c>
    </row>
    <row r="121" spans="1:33" x14ac:dyDescent="0.25">
      <c r="A121" s="91"/>
      <c r="B121" s="91"/>
      <c r="C121" s="91"/>
      <c r="D121" s="91"/>
      <c r="E121" s="91"/>
      <c r="F121" s="91"/>
      <c r="G121" s="91"/>
      <c r="H121" s="91"/>
    </row>
    <row r="122" spans="1:33" x14ac:dyDescent="0.25">
      <c r="A122" s="91"/>
      <c r="B122" s="91"/>
      <c r="C122" s="91"/>
      <c r="D122" s="91"/>
      <c r="E122" s="91"/>
      <c r="F122" s="91"/>
      <c r="G122" s="91"/>
      <c r="H122" s="91"/>
      <c r="AB122" s="92"/>
    </row>
    <row r="123" spans="1:33" x14ac:dyDescent="0.25">
      <c r="A123" s="91"/>
      <c r="B123" s="91"/>
      <c r="C123" s="91"/>
      <c r="D123" s="91"/>
      <c r="E123" s="91"/>
      <c r="F123" s="91"/>
      <c r="G123" s="91"/>
      <c r="H123" s="91"/>
    </row>
    <row r="124" spans="1:33" x14ac:dyDescent="0.25">
      <c r="A124" s="91"/>
      <c r="B124" s="91"/>
      <c r="C124" s="91"/>
      <c r="D124" s="91"/>
      <c r="E124" s="91"/>
      <c r="F124" s="91"/>
      <c r="G124" s="91"/>
      <c r="H124" s="91"/>
    </row>
    <row r="125" spans="1:33" x14ac:dyDescent="0.25">
      <c r="A125" s="91"/>
      <c r="B125" s="91"/>
      <c r="C125" s="91"/>
      <c r="D125" s="91"/>
      <c r="E125" s="91"/>
      <c r="F125" s="91"/>
      <c r="G125" s="91"/>
      <c r="H125" s="91"/>
    </row>
    <row r="126" spans="1:33" x14ac:dyDescent="0.25">
      <c r="A126" s="91"/>
      <c r="B126" s="91"/>
      <c r="C126" s="91"/>
      <c r="D126" s="91"/>
      <c r="E126" s="91"/>
      <c r="F126" s="91"/>
      <c r="G126" s="91"/>
      <c r="H126" s="91"/>
    </row>
    <row r="127" spans="1:33" x14ac:dyDescent="0.25">
      <c r="A127" s="91"/>
      <c r="B127" s="91"/>
      <c r="C127" s="91"/>
      <c r="D127" s="91"/>
      <c r="E127" s="91"/>
      <c r="F127" s="91"/>
      <c r="G127" s="91"/>
      <c r="H127" s="91"/>
    </row>
    <row r="128" spans="1:33" x14ac:dyDescent="0.25">
      <c r="A128" s="91"/>
      <c r="B128" s="91"/>
      <c r="C128" s="91"/>
      <c r="D128" s="91"/>
      <c r="E128" s="91"/>
      <c r="F128" s="91"/>
      <c r="G128" s="91"/>
      <c r="H128" s="91"/>
    </row>
    <row r="129" spans="1:8" x14ac:dyDescent="0.25">
      <c r="A129" s="91"/>
      <c r="B129" s="91"/>
      <c r="C129" s="91"/>
      <c r="D129" s="91"/>
      <c r="E129" s="91"/>
      <c r="F129" s="91"/>
      <c r="G129" s="91"/>
      <c r="H129" s="91"/>
    </row>
    <row r="130" spans="1:8" x14ac:dyDescent="0.25">
      <c r="A130" s="91"/>
      <c r="B130" s="91"/>
      <c r="C130" s="91"/>
      <c r="D130" s="91"/>
      <c r="E130" s="91"/>
      <c r="F130" s="91"/>
      <c r="G130" s="91"/>
      <c r="H130" s="91"/>
    </row>
    <row r="131" spans="1:8" x14ac:dyDescent="0.25">
      <c r="A131" s="91"/>
      <c r="B131" s="91"/>
      <c r="C131" s="91"/>
      <c r="D131" s="91"/>
      <c r="E131" s="91"/>
      <c r="F131" s="91"/>
      <c r="G131" s="91"/>
      <c r="H131" s="91"/>
    </row>
    <row r="132" spans="1:8" x14ac:dyDescent="0.25">
      <c r="A132" s="91"/>
      <c r="B132" s="91"/>
      <c r="C132" s="91"/>
      <c r="D132" s="91"/>
      <c r="E132" s="91"/>
      <c r="F132" s="91"/>
      <c r="G132" s="91"/>
      <c r="H132" s="91"/>
    </row>
    <row r="133" spans="1:8" x14ac:dyDescent="0.25">
      <c r="A133" s="91"/>
      <c r="B133" s="91"/>
      <c r="C133" s="91"/>
      <c r="D133" s="91"/>
      <c r="E133" s="91"/>
      <c r="F133" s="91"/>
      <c r="G133" s="91"/>
      <c r="H133" s="91"/>
    </row>
    <row r="134" spans="1:8" x14ac:dyDescent="0.25">
      <c r="A134" s="91"/>
      <c r="B134" s="91"/>
      <c r="C134" s="91"/>
      <c r="D134" s="91"/>
      <c r="E134" s="91"/>
      <c r="F134" s="91"/>
      <c r="G134" s="91"/>
      <c r="H134" s="91"/>
    </row>
    <row r="135" spans="1:8" x14ac:dyDescent="0.25">
      <c r="A135" s="91"/>
      <c r="B135" s="91"/>
      <c r="C135" s="91"/>
      <c r="D135" s="91"/>
      <c r="E135" s="91"/>
      <c r="F135" s="91"/>
      <c r="G135" s="91"/>
      <c r="H135" s="91"/>
    </row>
    <row r="136" spans="1:8" x14ac:dyDescent="0.25">
      <c r="A136" s="91"/>
      <c r="B136" s="91"/>
      <c r="C136" s="91"/>
      <c r="D136" s="91"/>
      <c r="E136" s="91"/>
      <c r="F136" s="91"/>
      <c r="G136" s="91"/>
      <c r="H136" s="91"/>
    </row>
    <row r="137" spans="1:8" x14ac:dyDescent="0.25">
      <c r="A137" s="91"/>
      <c r="B137" s="91"/>
      <c r="C137" s="91"/>
      <c r="D137" s="91"/>
      <c r="E137" s="91"/>
      <c r="F137" s="91"/>
      <c r="G137" s="91"/>
      <c r="H137" s="91"/>
    </row>
    <row r="138" spans="1:8" x14ac:dyDescent="0.25">
      <c r="A138" s="91"/>
      <c r="B138" s="91"/>
      <c r="C138" s="91"/>
      <c r="D138" s="91"/>
      <c r="E138" s="91"/>
      <c r="F138" s="91"/>
      <c r="G138" s="91"/>
      <c r="H138" s="91"/>
    </row>
    <row r="139" spans="1:8" x14ac:dyDescent="0.25">
      <c r="A139" s="91"/>
      <c r="B139" s="91"/>
      <c r="C139" s="91"/>
      <c r="D139" s="91"/>
      <c r="E139" s="91"/>
      <c r="F139" s="91"/>
      <c r="G139" s="91"/>
      <c r="H139" s="91"/>
    </row>
    <row r="140" spans="1:8" x14ac:dyDescent="0.25">
      <c r="A140" s="91"/>
      <c r="B140" s="91"/>
      <c r="C140" s="91"/>
      <c r="D140" s="91"/>
      <c r="E140" s="91"/>
      <c r="F140" s="91"/>
      <c r="G140" s="91"/>
      <c r="H140" s="91"/>
    </row>
    <row r="141" spans="1:8" x14ac:dyDescent="0.25">
      <c r="A141" s="91"/>
      <c r="B141" s="91"/>
      <c r="C141" s="91"/>
      <c r="D141" s="91"/>
      <c r="E141" s="91"/>
      <c r="F141" s="91"/>
      <c r="G141" s="91"/>
      <c r="H141" s="91"/>
    </row>
    <row r="142" spans="1:8" x14ac:dyDescent="0.25">
      <c r="A142" s="91"/>
      <c r="B142" s="91"/>
      <c r="C142" s="91"/>
      <c r="D142" s="91"/>
      <c r="E142" s="91"/>
      <c r="F142" s="91"/>
      <c r="G142" s="91"/>
      <c r="H142" s="91"/>
    </row>
    <row r="143" spans="1:8" x14ac:dyDescent="0.25">
      <c r="A143" s="91"/>
      <c r="B143" s="91"/>
      <c r="C143" s="91"/>
      <c r="D143" s="91"/>
      <c r="E143" s="91"/>
      <c r="F143" s="91"/>
      <c r="G143" s="91"/>
      <c r="H143" s="91"/>
    </row>
    <row r="144" spans="1:8" x14ac:dyDescent="0.25">
      <c r="A144" s="91"/>
      <c r="B144" s="91"/>
      <c r="C144" s="91"/>
      <c r="D144" s="91"/>
      <c r="E144" s="91"/>
      <c r="F144" s="91"/>
      <c r="G144" s="91"/>
      <c r="H144" s="91"/>
    </row>
    <row r="145" spans="1:8" x14ac:dyDescent="0.25">
      <c r="A145" s="91"/>
      <c r="B145" s="91"/>
      <c r="C145" s="91"/>
      <c r="D145" s="91"/>
      <c r="E145" s="91"/>
      <c r="F145" s="91"/>
      <c r="G145" s="91"/>
      <c r="H145" s="91"/>
    </row>
    <row r="146" spans="1:8" x14ac:dyDescent="0.25">
      <c r="A146" s="91"/>
      <c r="B146" s="91"/>
      <c r="C146" s="91"/>
      <c r="D146" s="91"/>
      <c r="E146" s="91"/>
      <c r="F146" s="91"/>
      <c r="G146" s="91"/>
      <c r="H146" s="91"/>
    </row>
    <row r="147" spans="1:8" x14ac:dyDescent="0.25">
      <c r="A147" s="91"/>
      <c r="B147" s="91"/>
      <c r="C147" s="91"/>
      <c r="D147" s="91"/>
      <c r="E147" s="91"/>
      <c r="F147" s="91"/>
      <c r="G147" s="91"/>
      <c r="H147" s="91"/>
    </row>
    <row r="148" spans="1:8" x14ac:dyDescent="0.25">
      <c r="A148" s="91"/>
      <c r="B148" s="91"/>
      <c r="C148" s="91"/>
      <c r="D148" s="91"/>
      <c r="E148" s="91"/>
      <c r="F148" s="91"/>
      <c r="G148" s="91"/>
      <c r="H148" s="91"/>
    </row>
    <row r="149" spans="1:8" x14ac:dyDescent="0.25">
      <c r="A149" s="91"/>
      <c r="B149" s="91"/>
      <c r="C149" s="91"/>
      <c r="D149" s="91"/>
      <c r="E149" s="91"/>
      <c r="F149" s="91"/>
      <c r="G149" s="91"/>
      <c r="H149" s="91"/>
    </row>
    <row r="150" spans="1:8" x14ac:dyDescent="0.25">
      <c r="A150" s="91"/>
      <c r="B150" s="91"/>
      <c r="C150" s="91"/>
      <c r="D150" s="91"/>
      <c r="E150" s="91"/>
      <c r="F150" s="91"/>
      <c r="G150" s="91"/>
      <c r="H150" s="91"/>
    </row>
    <row r="151" spans="1:8" x14ac:dyDescent="0.25">
      <c r="A151" s="91"/>
      <c r="B151" s="91"/>
      <c r="C151" s="91"/>
      <c r="D151" s="91"/>
      <c r="E151" s="91"/>
      <c r="F151" s="91"/>
      <c r="G151" s="91"/>
      <c r="H151" s="91"/>
    </row>
    <row r="152" spans="1:8" x14ac:dyDescent="0.25">
      <c r="A152" s="91"/>
      <c r="B152" s="91"/>
      <c r="C152" s="91"/>
      <c r="D152" s="91"/>
      <c r="E152" s="91"/>
      <c r="F152" s="91"/>
      <c r="G152" s="91"/>
      <c r="H152" s="91"/>
    </row>
    <row r="153" spans="1:8" x14ac:dyDescent="0.25">
      <c r="A153" s="91"/>
      <c r="B153" s="91"/>
      <c r="C153" s="91"/>
      <c r="D153" s="91"/>
      <c r="E153" s="91"/>
      <c r="F153" s="91"/>
      <c r="G153" s="91"/>
      <c r="H153" s="91"/>
    </row>
    <row r="154" spans="1:8" x14ac:dyDescent="0.25">
      <c r="A154" s="91"/>
      <c r="B154" s="91"/>
      <c r="C154" s="91"/>
      <c r="D154" s="91"/>
      <c r="E154" s="91"/>
      <c r="F154" s="91"/>
      <c r="G154" s="91"/>
      <c r="H154" s="91"/>
    </row>
    <row r="155" spans="1:8" x14ac:dyDescent="0.25">
      <c r="A155" s="91"/>
      <c r="B155" s="91"/>
      <c r="C155" s="91"/>
      <c r="D155" s="91"/>
      <c r="E155" s="91"/>
      <c r="F155" s="91"/>
      <c r="G155" s="91"/>
      <c r="H155" s="91"/>
    </row>
    <row r="156" spans="1:8" x14ac:dyDescent="0.25">
      <c r="A156" s="91"/>
      <c r="B156" s="91"/>
      <c r="C156" s="91"/>
      <c r="D156" s="91"/>
      <c r="E156" s="91"/>
      <c r="F156" s="91"/>
      <c r="G156" s="91"/>
      <c r="H156" s="91"/>
    </row>
    <row r="157" spans="1:8" x14ac:dyDescent="0.25">
      <c r="A157" s="91"/>
      <c r="B157" s="91"/>
      <c r="C157" s="91"/>
      <c r="D157" s="91"/>
      <c r="E157" s="91"/>
      <c r="F157" s="91"/>
      <c r="G157" s="91"/>
      <c r="H157" s="91"/>
    </row>
    <row r="158" spans="1:8" x14ac:dyDescent="0.25">
      <c r="A158" s="91"/>
      <c r="B158" s="91"/>
      <c r="C158" s="91"/>
      <c r="D158" s="91"/>
      <c r="E158" s="91"/>
      <c r="F158" s="91"/>
      <c r="G158" s="91"/>
      <c r="H158" s="91"/>
    </row>
    <row r="159" spans="1:8" x14ac:dyDescent="0.25">
      <c r="A159" s="91"/>
      <c r="B159" s="91"/>
      <c r="C159" s="91"/>
      <c r="D159" s="91"/>
      <c r="E159" s="91"/>
      <c r="F159" s="91"/>
      <c r="G159" s="91"/>
      <c r="H159" s="91"/>
    </row>
    <row r="160" spans="1:8" x14ac:dyDescent="0.25">
      <c r="A160" s="91"/>
      <c r="B160" s="91"/>
      <c r="C160" s="91"/>
      <c r="D160" s="91"/>
      <c r="E160" s="91"/>
      <c r="F160" s="91"/>
      <c r="G160" s="91"/>
      <c r="H160" s="91"/>
    </row>
    <row r="161" spans="1:8" x14ac:dyDescent="0.25">
      <c r="A161" s="3"/>
      <c r="B161" s="3"/>
      <c r="C161" s="3"/>
      <c r="D161" s="3"/>
      <c r="E161" s="3"/>
      <c r="F161" s="3"/>
      <c r="G161" s="3"/>
      <c r="H161" s="3"/>
    </row>
    <row r="162" spans="1:8" x14ac:dyDescent="0.25">
      <c r="A162" s="3"/>
      <c r="B162" s="3"/>
      <c r="C162" s="3"/>
      <c r="D162" s="3"/>
      <c r="E162" s="3"/>
      <c r="F162" s="3"/>
      <c r="G162" s="3"/>
      <c r="H162" s="3"/>
    </row>
    <row r="163" spans="1:8" x14ac:dyDescent="0.25">
      <c r="A163" s="3"/>
      <c r="B163" s="3"/>
      <c r="C163" s="3"/>
      <c r="D163" s="3"/>
      <c r="E163" s="3"/>
      <c r="F163" s="3"/>
      <c r="G163" s="3"/>
      <c r="H163" s="3"/>
    </row>
    <row r="164" spans="1:8" x14ac:dyDescent="0.25">
      <c r="A164" s="3"/>
      <c r="B164" s="3"/>
      <c r="C164" s="3"/>
      <c r="D164" s="3"/>
      <c r="E164" s="3"/>
      <c r="F164" s="3"/>
      <c r="G164" s="3"/>
      <c r="H164" s="3"/>
    </row>
    <row r="165" spans="1:8" x14ac:dyDescent="0.25">
      <c r="A165" s="3"/>
      <c r="B165" s="3"/>
      <c r="C165" s="3"/>
      <c r="D165" s="3"/>
      <c r="E165" s="3"/>
      <c r="F165" s="3"/>
      <c r="G165" s="3"/>
      <c r="H165" s="3"/>
    </row>
    <row r="166" spans="1:8" x14ac:dyDescent="0.25">
      <c r="A166" s="3"/>
      <c r="B166" s="3"/>
      <c r="C166" s="3"/>
      <c r="D166" s="3"/>
      <c r="E166" s="3"/>
      <c r="F166" s="3"/>
      <c r="G166" s="3"/>
      <c r="H166" s="3"/>
    </row>
    <row r="167" spans="1:8" x14ac:dyDescent="0.25">
      <c r="A167" s="3"/>
      <c r="B167" s="3"/>
      <c r="C167" s="3"/>
      <c r="D167" s="3"/>
      <c r="E167" s="3"/>
      <c r="F167" s="3"/>
      <c r="G167" s="3"/>
      <c r="H167" s="3"/>
    </row>
    <row r="168" spans="1:8" x14ac:dyDescent="0.25">
      <c r="A168" s="3"/>
      <c r="B168" s="3"/>
      <c r="C168" s="3"/>
      <c r="D168" s="3"/>
      <c r="E168" s="3"/>
      <c r="F168" s="3"/>
      <c r="G168" s="3"/>
      <c r="H168" s="3"/>
    </row>
    <row r="169" spans="1:8" x14ac:dyDescent="0.25">
      <c r="A169" s="3"/>
      <c r="B169" s="3"/>
      <c r="C169" s="3"/>
      <c r="D169" s="3"/>
      <c r="E169" s="3"/>
      <c r="F169" s="3"/>
      <c r="G169" s="3"/>
      <c r="H169" s="3"/>
    </row>
    <row r="170" spans="1:8" x14ac:dyDescent="0.25">
      <c r="A170" s="3"/>
      <c r="B170" s="3"/>
      <c r="C170" s="3"/>
      <c r="D170" s="3"/>
      <c r="E170" s="3"/>
      <c r="F170" s="3"/>
      <c r="G170" s="3"/>
      <c r="H170" s="3"/>
    </row>
    <row r="171" spans="1:8" x14ac:dyDescent="0.25">
      <c r="A171" s="3"/>
      <c r="B171" s="3"/>
      <c r="C171" s="3"/>
      <c r="D171" s="3"/>
      <c r="E171" s="3"/>
      <c r="F171" s="3"/>
      <c r="G171" s="3"/>
      <c r="H171" s="3"/>
    </row>
    <row r="172" spans="1:8" x14ac:dyDescent="0.25">
      <c r="A172" s="3"/>
      <c r="B172" s="3"/>
      <c r="C172" s="3"/>
      <c r="D172" s="3"/>
      <c r="E172" s="3"/>
      <c r="F172" s="3"/>
      <c r="G172" s="3"/>
      <c r="H172" s="3"/>
    </row>
    <row r="173" spans="1:8" x14ac:dyDescent="0.25">
      <c r="A173" s="3"/>
      <c r="B173" s="3"/>
      <c r="C173" s="3"/>
      <c r="D173" s="3"/>
      <c r="E173" s="3"/>
      <c r="F173" s="3"/>
      <c r="G173" s="3"/>
      <c r="H173" s="3"/>
    </row>
    <row r="174" spans="1:8" x14ac:dyDescent="0.25">
      <c r="A174" s="3"/>
      <c r="B174" s="3"/>
      <c r="C174" s="3"/>
      <c r="D174" s="3"/>
      <c r="E174" s="3"/>
      <c r="F174" s="3"/>
      <c r="G174" s="3"/>
      <c r="H174" s="3"/>
    </row>
    <row r="175" spans="1:8" x14ac:dyDescent="0.25">
      <c r="A175" s="3"/>
      <c r="B175" s="3"/>
      <c r="C175" s="3"/>
      <c r="D175" s="3"/>
      <c r="E175" s="3"/>
      <c r="F175" s="3"/>
      <c r="G175" s="3"/>
      <c r="H175" s="3"/>
    </row>
    <row r="176" spans="1:8" x14ac:dyDescent="0.25">
      <c r="A176" s="3"/>
      <c r="B176" s="3"/>
      <c r="C176" s="3"/>
      <c r="D176" s="3"/>
      <c r="E176" s="3"/>
      <c r="F176" s="3"/>
      <c r="G176" s="3"/>
      <c r="H176" s="3"/>
    </row>
    <row r="177" spans="1:8" x14ac:dyDescent="0.25">
      <c r="A177" s="3"/>
      <c r="B177" s="3"/>
      <c r="C177" s="3"/>
      <c r="D177" s="3"/>
      <c r="E177" s="3"/>
      <c r="F177" s="3"/>
      <c r="G177" s="3"/>
      <c r="H177" s="3"/>
    </row>
    <row r="178" spans="1:8" x14ac:dyDescent="0.25">
      <c r="A178" s="3"/>
      <c r="B178" s="3"/>
      <c r="C178" s="3"/>
      <c r="D178" s="3"/>
      <c r="E178" s="3"/>
      <c r="F178" s="3"/>
      <c r="G178" s="3"/>
      <c r="H178" s="3"/>
    </row>
    <row r="179" spans="1:8" x14ac:dyDescent="0.25">
      <c r="A179" s="3"/>
      <c r="B179" s="3"/>
      <c r="C179" s="3"/>
      <c r="D179" s="3"/>
      <c r="E179" s="3"/>
      <c r="F179" s="3"/>
      <c r="G179" s="3"/>
      <c r="H179" s="3"/>
    </row>
    <row r="180" spans="1:8" x14ac:dyDescent="0.25">
      <c r="A180" s="3"/>
      <c r="B180" s="3"/>
      <c r="C180" s="3"/>
      <c r="D180" s="3"/>
      <c r="E180" s="3"/>
      <c r="F180" s="3"/>
      <c r="G180" s="3"/>
      <c r="H180" s="3"/>
    </row>
    <row r="181" spans="1:8" x14ac:dyDescent="0.25">
      <c r="A181" s="3"/>
      <c r="B181" s="3"/>
      <c r="C181" s="3"/>
      <c r="D181" s="3"/>
      <c r="E181" s="3"/>
      <c r="F181" s="3"/>
      <c r="G181" s="3"/>
      <c r="H181" s="3"/>
    </row>
    <row r="182" spans="1:8" x14ac:dyDescent="0.25">
      <c r="A182" s="3"/>
      <c r="B182" s="3"/>
      <c r="C182" s="3"/>
      <c r="D182" s="3"/>
      <c r="E182" s="3"/>
      <c r="F182" s="3"/>
      <c r="G182" s="3"/>
      <c r="H182" s="3"/>
    </row>
    <row r="183" spans="1:8" x14ac:dyDescent="0.25">
      <c r="A183" s="3"/>
      <c r="B183" s="3"/>
      <c r="C183" s="3"/>
      <c r="D183" s="3"/>
      <c r="E183" s="3"/>
      <c r="F183" s="3"/>
      <c r="G183" s="3"/>
      <c r="H183" s="3"/>
    </row>
    <row r="184" spans="1:8" x14ac:dyDescent="0.25">
      <c r="A184" s="3"/>
      <c r="B184" s="3"/>
      <c r="C184" s="3"/>
      <c r="D184" s="3"/>
      <c r="E184" s="3"/>
      <c r="F184" s="3"/>
      <c r="G184" s="3"/>
      <c r="H184" s="3"/>
    </row>
    <row r="185" spans="1:8" x14ac:dyDescent="0.25">
      <c r="A185" s="3"/>
      <c r="B185" s="3"/>
      <c r="C185" s="3"/>
      <c r="D185" s="3"/>
      <c r="E185" s="3"/>
      <c r="F185" s="3"/>
      <c r="G185" s="3"/>
      <c r="H185" s="3"/>
    </row>
    <row r="186" spans="1:8" x14ac:dyDescent="0.25">
      <c r="A186" s="3"/>
      <c r="B186" s="3"/>
      <c r="C186" s="3"/>
      <c r="D186" s="3"/>
      <c r="E186" s="3"/>
      <c r="F186" s="3"/>
      <c r="G186" s="3"/>
      <c r="H186" s="3"/>
    </row>
    <row r="187" spans="1:8" x14ac:dyDescent="0.25">
      <c r="A187" s="3"/>
      <c r="B187" s="3"/>
      <c r="C187" s="3"/>
      <c r="D187" s="3"/>
      <c r="E187" s="3"/>
      <c r="F187" s="3"/>
      <c r="G187" s="3"/>
      <c r="H187" s="3"/>
    </row>
    <row r="188" spans="1:8" x14ac:dyDescent="0.25">
      <c r="A188" s="3"/>
      <c r="B188" s="3"/>
      <c r="C188" s="3"/>
      <c r="D188" s="3"/>
      <c r="E188" s="3"/>
      <c r="F188" s="3"/>
      <c r="G188" s="3"/>
      <c r="H188" s="3"/>
    </row>
    <row r="189" spans="1:8" x14ac:dyDescent="0.25">
      <c r="A189" s="3"/>
      <c r="B189" s="3"/>
      <c r="C189" s="3"/>
      <c r="D189" s="3"/>
      <c r="E189" s="3"/>
      <c r="F189" s="3"/>
      <c r="G189" s="3"/>
      <c r="H189" s="3"/>
    </row>
    <row r="190" spans="1:8" x14ac:dyDescent="0.25">
      <c r="A190" s="3"/>
      <c r="B190" s="3"/>
      <c r="C190" s="3"/>
      <c r="D190" s="3"/>
      <c r="E190" s="3"/>
      <c r="F190" s="3"/>
      <c r="G190" s="3"/>
      <c r="H190" s="3"/>
    </row>
    <row r="191" spans="1:8" x14ac:dyDescent="0.25">
      <c r="A191" s="3"/>
      <c r="B191" s="3"/>
      <c r="C191" s="3"/>
      <c r="D191" s="3"/>
      <c r="E191" s="3"/>
      <c r="F191" s="3"/>
      <c r="G191" s="3"/>
      <c r="H191" s="3"/>
    </row>
    <row r="192" spans="1:8" x14ac:dyDescent="0.25">
      <c r="A192" s="3"/>
      <c r="B192" s="3"/>
      <c r="C192" s="3"/>
      <c r="D192" s="3"/>
      <c r="E192" s="3"/>
      <c r="F192" s="3"/>
      <c r="G192" s="3"/>
      <c r="H192" s="3"/>
    </row>
    <row r="193" spans="1:8" x14ac:dyDescent="0.25">
      <c r="A193" s="3"/>
      <c r="B193" s="3"/>
      <c r="C193" s="3"/>
      <c r="D193" s="3"/>
      <c r="E193" s="3"/>
      <c r="F193" s="3"/>
      <c r="G193" s="3"/>
      <c r="H193" s="3"/>
    </row>
    <row r="194" spans="1:8" x14ac:dyDescent="0.25">
      <c r="A194" s="3"/>
      <c r="B194" s="3"/>
      <c r="C194" s="3"/>
      <c r="D194" s="3"/>
      <c r="E194" s="3"/>
      <c r="F194" s="3"/>
      <c r="G194" s="3"/>
      <c r="H194" s="3"/>
    </row>
    <row r="195" spans="1:8" x14ac:dyDescent="0.25">
      <c r="A195" s="3"/>
      <c r="B195" s="3"/>
      <c r="C195" s="3"/>
      <c r="D195" s="3"/>
      <c r="E195" s="3"/>
      <c r="F195" s="3"/>
      <c r="G195" s="3"/>
      <c r="H195" s="3"/>
    </row>
    <row r="196" spans="1:8" x14ac:dyDescent="0.25">
      <c r="A196" s="3"/>
      <c r="B196" s="3"/>
      <c r="C196" s="3"/>
      <c r="D196" s="3"/>
      <c r="E196" s="3"/>
      <c r="F196" s="3"/>
      <c r="G196" s="3"/>
      <c r="H196" s="3"/>
    </row>
    <row r="197" spans="1:8" x14ac:dyDescent="0.25">
      <c r="A197" s="3"/>
      <c r="B197" s="3"/>
      <c r="C197" s="3"/>
      <c r="D197" s="3"/>
      <c r="E197" s="3"/>
      <c r="F197" s="3"/>
      <c r="G197" s="3"/>
      <c r="H197" s="3"/>
    </row>
    <row r="198" spans="1:8" x14ac:dyDescent="0.25">
      <c r="A198" s="3"/>
      <c r="B198" s="3"/>
      <c r="C198" s="3"/>
      <c r="D198" s="3"/>
      <c r="E198" s="3"/>
      <c r="F198" s="3"/>
      <c r="G198" s="3"/>
      <c r="H198" s="3"/>
    </row>
    <row r="199" spans="1:8" x14ac:dyDescent="0.25">
      <c r="A199" s="3"/>
      <c r="B199" s="3"/>
      <c r="C199" s="3"/>
      <c r="D199" s="3"/>
      <c r="E199" s="3"/>
      <c r="F199" s="3"/>
      <c r="G199" s="3"/>
      <c r="H199" s="3"/>
    </row>
    <row r="200" spans="1:8" x14ac:dyDescent="0.25">
      <c r="A200" s="3"/>
      <c r="B200" s="3"/>
      <c r="C200" s="3"/>
      <c r="D200" s="3"/>
      <c r="E200" s="3"/>
      <c r="F200" s="3"/>
      <c r="G200" s="3"/>
      <c r="H200" s="3"/>
    </row>
    <row r="201" spans="1:8" x14ac:dyDescent="0.25">
      <c r="A201" s="3"/>
      <c r="B201" s="3"/>
      <c r="C201" s="3"/>
      <c r="D201" s="3"/>
      <c r="E201" s="3"/>
      <c r="F201" s="3"/>
      <c r="G201" s="3"/>
      <c r="H201" s="3"/>
    </row>
    <row r="202" spans="1:8" x14ac:dyDescent="0.25">
      <c r="A202" s="3"/>
      <c r="B202" s="3"/>
      <c r="C202" s="3"/>
      <c r="D202" s="3"/>
      <c r="E202" s="3"/>
      <c r="F202" s="3"/>
      <c r="G202" s="3"/>
      <c r="H202" s="3"/>
    </row>
    <row r="203" spans="1:8" x14ac:dyDescent="0.25">
      <c r="A203" s="3"/>
      <c r="B203" s="3"/>
      <c r="C203" s="3"/>
      <c r="D203" s="3"/>
      <c r="E203" s="3"/>
      <c r="F203" s="3"/>
      <c r="G203" s="3"/>
      <c r="H203" s="3"/>
    </row>
    <row r="204" spans="1:8" x14ac:dyDescent="0.25">
      <c r="A204" s="3"/>
      <c r="B204" s="3"/>
      <c r="C204" s="3"/>
      <c r="D204" s="3"/>
      <c r="E204" s="3"/>
      <c r="F204" s="3"/>
      <c r="G204" s="3"/>
      <c r="H204" s="3"/>
    </row>
    <row r="205" spans="1:8" x14ac:dyDescent="0.25">
      <c r="A205" s="3"/>
      <c r="B205" s="3"/>
      <c r="C205" s="3"/>
      <c r="D205" s="3"/>
      <c r="E205" s="3"/>
      <c r="F205" s="3"/>
      <c r="G205" s="3"/>
      <c r="H205" s="3"/>
    </row>
    <row r="206" spans="1:8" x14ac:dyDescent="0.25">
      <c r="A206" s="3"/>
      <c r="B206" s="3"/>
      <c r="C206" s="3"/>
      <c r="D206" s="3"/>
      <c r="E206" s="3"/>
      <c r="F206" s="3"/>
      <c r="G206" s="3"/>
      <c r="H206" s="3"/>
    </row>
    <row r="207" spans="1:8" x14ac:dyDescent="0.25">
      <c r="A207" s="3"/>
      <c r="B207" s="3"/>
      <c r="C207" s="3"/>
      <c r="D207" s="3"/>
      <c r="E207" s="3"/>
      <c r="F207" s="3"/>
      <c r="G207" s="3"/>
      <c r="H207" s="3"/>
    </row>
    <row r="208" spans="1:8" x14ac:dyDescent="0.25">
      <c r="A208" s="3"/>
      <c r="B208" s="3"/>
      <c r="C208" s="3"/>
      <c r="D208" s="3"/>
      <c r="E208" s="3"/>
      <c r="F208" s="3"/>
      <c r="G208" s="3"/>
      <c r="H208" s="3"/>
    </row>
    <row r="209" spans="1:8" x14ac:dyDescent="0.25">
      <c r="A209" s="3"/>
      <c r="B209" s="3"/>
      <c r="C209" s="3"/>
      <c r="D209" s="3"/>
      <c r="E209" s="3"/>
      <c r="F209" s="3"/>
      <c r="G209" s="3"/>
      <c r="H209" s="3"/>
    </row>
    <row r="210" spans="1:8" x14ac:dyDescent="0.25">
      <c r="A210" s="3"/>
      <c r="B210" s="3"/>
      <c r="C210" s="3"/>
      <c r="D210" s="3"/>
      <c r="E210" s="3"/>
      <c r="F210" s="3"/>
      <c r="G210" s="3"/>
      <c r="H210" s="3"/>
    </row>
    <row r="211" spans="1:8" x14ac:dyDescent="0.25">
      <c r="A211" s="3"/>
      <c r="B211" s="3"/>
      <c r="C211" s="3"/>
      <c r="D211" s="3"/>
      <c r="E211" s="3"/>
      <c r="F211" s="3"/>
      <c r="G211" s="3"/>
      <c r="H211" s="3"/>
    </row>
    <row r="212" spans="1:8" x14ac:dyDescent="0.25">
      <c r="A212" s="3"/>
      <c r="B212" s="3"/>
      <c r="C212" s="3"/>
      <c r="D212" s="3"/>
      <c r="E212" s="3"/>
      <c r="F212" s="3"/>
      <c r="G212" s="3"/>
      <c r="H212" s="3"/>
    </row>
    <row r="213" spans="1:8" x14ac:dyDescent="0.25">
      <c r="A213" s="3"/>
      <c r="B213" s="3"/>
      <c r="C213" s="3"/>
      <c r="D213" s="3"/>
      <c r="E213" s="3"/>
      <c r="F213" s="3"/>
      <c r="G213" s="3"/>
      <c r="H213" s="3"/>
    </row>
    <row r="214" spans="1:8" x14ac:dyDescent="0.25">
      <c r="A214" s="3"/>
      <c r="B214" s="3"/>
      <c r="C214" s="3"/>
      <c r="D214" s="3"/>
      <c r="E214" s="3"/>
      <c r="F214" s="3"/>
      <c r="G214" s="3"/>
      <c r="H214" s="3"/>
    </row>
    <row r="215" spans="1:8" x14ac:dyDescent="0.25">
      <c r="A215" s="3"/>
      <c r="B215" s="3"/>
      <c r="C215" s="3"/>
      <c r="D215" s="3"/>
      <c r="E215" s="3"/>
      <c r="F215" s="3"/>
      <c r="G215" s="3"/>
      <c r="H215" s="3"/>
    </row>
    <row r="216" spans="1:8" x14ac:dyDescent="0.25">
      <c r="A216" s="3"/>
      <c r="B216" s="3"/>
      <c r="C216" s="3"/>
      <c r="D216" s="3"/>
      <c r="E216" s="3"/>
      <c r="F216" s="3"/>
      <c r="G216" s="3"/>
      <c r="H216" s="3"/>
    </row>
    <row r="217" spans="1:8" x14ac:dyDescent="0.25">
      <c r="A217" s="3"/>
      <c r="B217" s="3"/>
      <c r="C217" s="3"/>
      <c r="D217" s="3"/>
      <c r="E217" s="3"/>
      <c r="F217" s="3"/>
      <c r="G217" s="3"/>
      <c r="H217" s="3"/>
    </row>
    <row r="218" spans="1:8" x14ac:dyDescent="0.25">
      <c r="A218" s="3"/>
      <c r="B218" s="3"/>
      <c r="C218" s="3"/>
      <c r="D218" s="3"/>
      <c r="E218" s="3"/>
      <c r="F218" s="3"/>
      <c r="G218" s="3"/>
      <c r="H218" s="3"/>
    </row>
    <row r="219" spans="1:8" x14ac:dyDescent="0.25">
      <c r="A219" s="3"/>
      <c r="B219" s="3"/>
      <c r="C219" s="3"/>
      <c r="D219" s="3"/>
      <c r="E219" s="3"/>
      <c r="F219" s="3"/>
      <c r="G219" s="3"/>
      <c r="H219" s="3"/>
    </row>
    <row r="220" spans="1:8" x14ac:dyDescent="0.25">
      <c r="A220" s="3"/>
      <c r="B220" s="3"/>
      <c r="C220" s="3"/>
      <c r="D220" s="3"/>
      <c r="E220" s="3"/>
      <c r="F220" s="3"/>
      <c r="G220" s="3"/>
      <c r="H220" s="3"/>
    </row>
    <row r="221" spans="1:8" x14ac:dyDescent="0.25">
      <c r="A221" s="3"/>
      <c r="B221" s="3"/>
      <c r="C221" s="3"/>
      <c r="D221" s="3"/>
      <c r="E221" s="3"/>
      <c r="F221" s="3"/>
      <c r="G221" s="3"/>
      <c r="H221" s="3"/>
    </row>
    <row r="222" spans="1:8" x14ac:dyDescent="0.25">
      <c r="A222" s="3"/>
      <c r="B222" s="3"/>
      <c r="C222" s="3"/>
      <c r="D222" s="3"/>
      <c r="E222" s="3"/>
      <c r="F222" s="3"/>
      <c r="G222" s="3"/>
      <c r="H222" s="3"/>
    </row>
    <row r="223" spans="1:8" x14ac:dyDescent="0.25">
      <c r="A223" s="3"/>
      <c r="B223" s="3"/>
      <c r="C223" s="3"/>
      <c r="D223" s="3"/>
      <c r="E223" s="3"/>
      <c r="F223" s="3"/>
      <c r="G223" s="3"/>
      <c r="H223" s="3"/>
    </row>
    <row r="224" spans="1:8" x14ac:dyDescent="0.25">
      <c r="A224" s="3"/>
      <c r="B224" s="3"/>
      <c r="C224" s="3"/>
      <c r="D224" s="3"/>
      <c r="E224" s="3"/>
      <c r="F224" s="3"/>
      <c r="G224" s="3"/>
      <c r="H224" s="3"/>
    </row>
    <row r="225" spans="1:8" x14ac:dyDescent="0.25">
      <c r="A225" s="3"/>
      <c r="B225" s="3"/>
      <c r="C225" s="3"/>
      <c r="D225" s="3"/>
      <c r="E225" s="3"/>
      <c r="F225" s="3"/>
      <c r="G225" s="3"/>
      <c r="H225" s="3"/>
    </row>
    <row r="226" spans="1:8" x14ac:dyDescent="0.25">
      <c r="A226" s="3"/>
      <c r="B226" s="3"/>
      <c r="C226" s="3"/>
      <c r="D226" s="3"/>
      <c r="E226" s="3"/>
      <c r="F226" s="3"/>
      <c r="G226" s="3"/>
      <c r="H226" s="3"/>
    </row>
    <row r="227" spans="1:8" x14ac:dyDescent="0.25">
      <c r="A227" s="3"/>
      <c r="B227" s="3"/>
      <c r="C227" s="3"/>
      <c r="D227" s="3"/>
      <c r="E227" s="3"/>
      <c r="F227" s="3"/>
      <c r="G227" s="3"/>
      <c r="H227" s="3"/>
    </row>
    <row r="228" spans="1:8" x14ac:dyDescent="0.25">
      <c r="A228" s="3"/>
      <c r="B228" s="3"/>
      <c r="C228" s="3"/>
      <c r="D228" s="3"/>
      <c r="E228" s="3"/>
      <c r="F228" s="3"/>
      <c r="G228" s="3"/>
      <c r="H228" s="3"/>
    </row>
    <row r="229" spans="1:8" x14ac:dyDescent="0.25">
      <c r="A229" s="3"/>
      <c r="B229" s="3"/>
      <c r="C229" s="3"/>
      <c r="D229" s="3"/>
      <c r="E229" s="3"/>
      <c r="F229" s="3"/>
      <c r="G229" s="3"/>
      <c r="H229" s="3"/>
    </row>
    <row r="230" spans="1:8" x14ac:dyDescent="0.25">
      <c r="A230" s="3"/>
      <c r="B230" s="3"/>
      <c r="C230" s="3"/>
      <c r="D230" s="3"/>
      <c r="E230" s="3"/>
      <c r="F230" s="3"/>
      <c r="G230" s="3"/>
      <c r="H230" s="3"/>
    </row>
    <row r="231" spans="1:8" x14ac:dyDescent="0.25">
      <c r="A231" s="3"/>
      <c r="B231" s="3"/>
      <c r="C231" s="3"/>
      <c r="D231" s="3"/>
      <c r="E231" s="3"/>
      <c r="F231" s="3"/>
      <c r="G231" s="3"/>
      <c r="H231" s="3"/>
    </row>
    <row r="232" spans="1:8" x14ac:dyDescent="0.25">
      <c r="A232" s="3"/>
      <c r="B232" s="3"/>
      <c r="C232" s="3"/>
      <c r="D232" s="3"/>
      <c r="E232" s="3"/>
      <c r="F232" s="3"/>
      <c r="G232" s="3"/>
      <c r="H232" s="3"/>
    </row>
    <row r="233" spans="1:8" x14ac:dyDescent="0.25">
      <c r="A233" s="3"/>
      <c r="B233" s="3"/>
      <c r="C233" s="3"/>
      <c r="D233" s="3"/>
      <c r="E233" s="3"/>
      <c r="F233" s="3"/>
      <c r="G233" s="3"/>
      <c r="H233" s="3"/>
    </row>
    <row r="234" spans="1:8" x14ac:dyDescent="0.25">
      <c r="A234" s="3"/>
      <c r="B234" s="3"/>
      <c r="C234" s="3"/>
      <c r="D234" s="3"/>
      <c r="E234" s="3"/>
      <c r="F234" s="3"/>
      <c r="G234" s="3"/>
      <c r="H234" s="3"/>
    </row>
    <row r="235" spans="1:8" x14ac:dyDescent="0.25">
      <c r="A235" s="3"/>
      <c r="B235" s="3"/>
      <c r="C235" s="3"/>
      <c r="D235" s="3"/>
      <c r="E235" s="3"/>
      <c r="F235" s="3"/>
      <c r="G235" s="3"/>
      <c r="H235" s="3"/>
    </row>
    <row r="236" spans="1:8" x14ac:dyDescent="0.25">
      <c r="A236" s="3"/>
      <c r="B236" s="3"/>
      <c r="C236" s="3"/>
      <c r="D236" s="3"/>
      <c r="E236" s="3"/>
      <c r="F236" s="3"/>
      <c r="G236" s="3"/>
      <c r="H236" s="3"/>
    </row>
    <row r="237" spans="1:8" x14ac:dyDescent="0.25">
      <c r="A237" s="3"/>
      <c r="B237" s="3"/>
      <c r="C237" s="3"/>
      <c r="D237" s="3"/>
      <c r="E237" s="3"/>
      <c r="F237" s="3"/>
      <c r="G237" s="3"/>
      <c r="H237" s="3"/>
    </row>
    <row r="238" spans="1:8" x14ac:dyDescent="0.25">
      <c r="A238" s="3"/>
      <c r="B238" s="3"/>
      <c r="C238" s="3"/>
      <c r="D238" s="3"/>
      <c r="E238" s="3"/>
      <c r="F238" s="3"/>
      <c r="G238" s="3"/>
      <c r="H238" s="3"/>
    </row>
    <row r="239" spans="1:8" x14ac:dyDescent="0.25">
      <c r="A239" s="3"/>
      <c r="B239" s="3"/>
      <c r="C239" s="3"/>
      <c r="D239" s="3"/>
      <c r="E239" s="3"/>
      <c r="F239" s="3"/>
      <c r="G239" s="3"/>
      <c r="H239" s="3"/>
    </row>
    <row r="240" spans="1:8" x14ac:dyDescent="0.25">
      <c r="A240" s="3"/>
      <c r="B240" s="3"/>
      <c r="C240" s="3"/>
      <c r="D240" s="3"/>
      <c r="E240" s="3"/>
      <c r="F240" s="3"/>
      <c r="G240" s="3"/>
      <c r="H240" s="3"/>
    </row>
    <row r="241" spans="1:8" x14ac:dyDescent="0.25">
      <c r="A241" s="3"/>
      <c r="B241" s="3"/>
      <c r="C241" s="3"/>
      <c r="D241" s="3"/>
      <c r="E241" s="3"/>
      <c r="F241" s="3"/>
      <c r="G241" s="3"/>
      <c r="H241" s="3"/>
    </row>
    <row r="242" spans="1:8" x14ac:dyDescent="0.25">
      <c r="A242" s="3"/>
      <c r="B242" s="3"/>
      <c r="C242" s="3"/>
      <c r="D242" s="3"/>
      <c r="E242" s="3"/>
      <c r="F242" s="3"/>
      <c r="G242" s="3"/>
      <c r="H242" s="3"/>
    </row>
    <row r="243" spans="1:8" x14ac:dyDescent="0.25">
      <c r="A243" s="3"/>
      <c r="B243" s="3"/>
      <c r="C243" s="3"/>
      <c r="D243" s="3"/>
      <c r="E243" s="3"/>
      <c r="F243" s="3"/>
      <c r="G243" s="3"/>
      <c r="H243" s="3"/>
    </row>
    <row r="244" spans="1:8" x14ac:dyDescent="0.25">
      <c r="A244" s="3"/>
      <c r="B244" s="3"/>
      <c r="C244" s="3"/>
      <c r="D244" s="3"/>
      <c r="E244" s="3"/>
      <c r="F244" s="3"/>
      <c r="G244" s="3"/>
      <c r="H244" s="3"/>
    </row>
    <row r="245" spans="1:8" x14ac:dyDescent="0.25">
      <c r="A245" s="3"/>
      <c r="B245" s="3"/>
      <c r="C245" s="3"/>
      <c r="D245" s="3"/>
      <c r="E245" s="3"/>
      <c r="F245" s="3"/>
      <c r="G245" s="3"/>
      <c r="H245" s="3"/>
    </row>
    <row r="246" spans="1:8" x14ac:dyDescent="0.25">
      <c r="A246" s="3"/>
      <c r="B246" s="3"/>
      <c r="C246" s="3"/>
      <c r="D246" s="3"/>
      <c r="E246" s="3"/>
      <c r="F246" s="3"/>
      <c r="G246" s="3"/>
      <c r="H246" s="3"/>
    </row>
    <row r="247" spans="1:8" x14ac:dyDescent="0.25">
      <c r="A247" s="3"/>
      <c r="B247" s="3"/>
      <c r="C247" s="3"/>
      <c r="D247" s="3"/>
      <c r="E247" s="3"/>
      <c r="F247" s="3"/>
      <c r="G247" s="3"/>
      <c r="H247" s="3"/>
    </row>
    <row r="248" spans="1:8" x14ac:dyDescent="0.25">
      <c r="A248" s="3"/>
      <c r="B248" s="3"/>
      <c r="C248" s="3"/>
      <c r="D248" s="3"/>
      <c r="E248" s="3"/>
      <c r="F248" s="3"/>
      <c r="G248" s="3"/>
      <c r="H248" s="3"/>
    </row>
    <row r="249" spans="1:8" x14ac:dyDescent="0.25">
      <c r="A249" s="3"/>
      <c r="B249" s="3"/>
      <c r="C249" s="3"/>
      <c r="D249" s="3"/>
      <c r="E249" s="3"/>
      <c r="F249" s="3"/>
      <c r="G249" s="3"/>
      <c r="H249" s="3"/>
    </row>
    <row r="250" spans="1:8" x14ac:dyDescent="0.25">
      <c r="A250" s="3"/>
      <c r="B250" s="3"/>
      <c r="C250" s="3"/>
      <c r="D250" s="3"/>
      <c r="E250" s="3"/>
      <c r="F250" s="3"/>
      <c r="G250" s="3"/>
      <c r="H250" s="3"/>
    </row>
    <row r="251" spans="1:8" x14ac:dyDescent="0.25">
      <c r="A251" s="3"/>
      <c r="B251" s="3"/>
      <c r="C251" s="3"/>
      <c r="D251" s="3"/>
      <c r="E251" s="3"/>
      <c r="F251" s="3"/>
      <c r="G251" s="3"/>
      <c r="H251" s="3"/>
    </row>
    <row r="252" spans="1:8" x14ac:dyDescent="0.25">
      <c r="A252" s="3"/>
      <c r="B252" s="3"/>
      <c r="C252" s="3"/>
      <c r="D252" s="3"/>
      <c r="E252" s="3"/>
      <c r="F252" s="3"/>
      <c r="G252" s="3"/>
      <c r="H252" s="3"/>
    </row>
    <row r="253" spans="1:8" x14ac:dyDescent="0.25">
      <c r="A253" s="3"/>
      <c r="B253" s="3"/>
      <c r="C253" s="3"/>
      <c r="D253" s="3"/>
      <c r="E253" s="3"/>
      <c r="F253" s="3"/>
      <c r="G253" s="3"/>
      <c r="H253" s="3"/>
    </row>
    <row r="254" spans="1:8" x14ac:dyDescent="0.25">
      <c r="A254" s="3"/>
      <c r="B254" s="3"/>
      <c r="C254" s="3"/>
      <c r="D254" s="3"/>
      <c r="E254" s="3"/>
      <c r="F254" s="3"/>
      <c r="G254" s="3"/>
      <c r="H254" s="3"/>
    </row>
    <row r="255" spans="1:8" x14ac:dyDescent="0.25">
      <c r="A255" s="3"/>
      <c r="B255" s="3"/>
      <c r="C255" s="3"/>
      <c r="D255" s="3"/>
      <c r="E255" s="3"/>
      <c r="F255" s="3"/>
      <c r="G255" s="3"/>
      <c r="H255" s="3"/>
    </row>
    <row r="256" spans="1:8" x14ac:dyDescent="0.25">
      <c r="A256" s="3"/>
      <c r="B256" s="3"/>
      <c r="C256" s="3"/>
      <c r="D256" s="3"/>
      <c r="E256" s="3"/>
      <c r="F256" s="3"/>
      <c r="G256" s="3"/>
      <c r="H256" s="3"/>
    </row>
    <row r="257" spans="1:8" x14ac:dyDescent="0.25">
      <c r="A257" s="3"/>
      <c r="B257" s="3"/>
      <c r="C257" s="3"/>
      <c r="D257" s="3"/>
      <c r="E257" s="3"/>
      <c r="F257" s="3"/>
      <c r="G257" s="3"/>
      <c r="H257" s="3"/>
    </row>
    <row r="258" spans="1:8" x14ac:dyDescent="0.25">
      <c r="A258" s="3"/>
      <c r="B258" s="3"/>
      <c r="C258" s="3"/>
      <c r="D258" s="3"/>
      <c r="E258" s="3"/>
      <c r="F258" s="3"/>
      <c r="G258" s="3"/>
      <c r="H258" s="3"/>
    </row>
    <row r="259" spans="1:8" x14ac:dyDescent="0.25">
      <c r="A259" s="3"/>
      <c r="B259" s="3"/>
      <c r="C259" s="3"/>
      <c r="D259" s="3"/>
      <c r="E259" s="3"/>
      <c r="F259" s="3"/>
      <c r="G259" s="3"/>
      <c r="H259" s="3"/>
    </row>
    <row r="260" spans="1:8" x14ac:dyDescent="0.25">
      <c r="A260" s="3"/>
      <c r="B260" s="3"/>
      <c r="C260" s="3"/>
      <c r="D260" s="3"/>
      <c r="E260" s="3"/>
      <c r="F260" s="3"/>
      <c r="G260" s="3"/>
      <c r="H260" s="3"/>
    </row>
    <row r="261" spans="1:8" x14ac:dyDescent="0.25">
      <c r="A261" s="3"/>
      <c r="B261" s="3"/>
      <c r="C261" s="3"/>
      <c r="D261" s="3"/>
      <c r="E261" s="3"/>
      <c r="F261" s="3"/>
      <c r="G261" s="3"/>
      <c r="H261" s="3"/>
    </row>
    <row r="262" spans="1:8" x14ac:dyDescent="0.25">
      <c r="A262" s="3"/>
      <c r="B262" s="3"/>
      <c r="C262" s="3"/>
      <c r="D262" s="3"/>
      <c r="E262" s="3"/>
      <c r="F262" s="3"/>
      <c r="G262" s="3"/>
      <c r="H262" s="3"/>
    </row>
    <row r="263" spans="1:8" x14ac:dyDescent="0.25">
      <c r="A263" s="3"/>
      <c r="B263" s="3"/>
      <c r="C263" s="3"/>
      <c r="D263" s="3"/>
      <c r="E263" s="3"/>
      <c r="F263" s="3"/>
      <c r="G263" s="3"/>
      <c r="H263" s="3"/>
    </row>
    <row r="264" spans="1:8" x14ac:dyDescent="0.25">
      <c r="A264" s="3"/>
      <c r="B264" s="3"/>
      <c r="C264" s="3"/>
      <c r="D264" s="3"/>
      <c r="E264" s="3"/>
      <c r="F264" s="3"/>
      <c r="G264" s="3"/>
      <c r="H264" s="3"/>
    </row>
    <row r="265" spans="1:8" x14ac:dyDescent="0.25">
      <c r="A265" s="3"/>
      <c r="B265" s="3"/>
      <c r="C265" s="3"/>
      <c r="D265" s="3"/>
      <c r="E265" s="3"/>
      <c r="F265" s="3"/>
      <c r="G265" s="3"/>
      <c r="H265" s="3"/>
    </row>
    <row r="266" spans="1:8" x14ac:dyDescent="0.25">
      <c r="A266" s="3"/>
      <c r="B266" s="3"/>
      <c r="C266" s="3"/>
      <c r="D266" s="3"/>
      <c r="E266" s="3"/>
      <c r="F266" s="3"/>
      <c r="G266" s="3"/>
      <c r="H266" s="3"/>
    </row>
    <row r="267" spans="1:8" x14ac:dyDescent="0.25">
      <c r="A267" s="3"/>
      <c r="B267" s="3"/>
      <c r="C267" s="3"/>
      <c r="D267" s="3"/>
      <c r="E267" s="3"/>
      <c r="F267" s="3"/>
      <c r="G267" s="3"/>
      <c r="H267" s="3"/>
    </row>
    <row r="268" spans="1:8" x14ac:dyDescent="0.25">
      <c r="A268" s="3"/>
      <c r="B268" s="3"/>
      <c r="C268" s="3"/>
      <c r="D268" s="3"/>
      <c r="E268" s="3"/>
      <c r="F268" s="3"/>
      <c r="G268" s="3"/>
      <c r="H268" s="3"/>
    </row>
    <row r="269" spans="1:8" x14ac:dyDescent="0.25">
      <c r="A269" s="3"/>
      <c r="B269" s="3"/>
      <c r="C269" s="3"/>
      <c r="D269" s="3"/>
      <c r="E269" s="3"/>
      <c r="F269" s="3"/>
      <c r="G269" s="3"/>
      <c r="H269" s="3"/>
    </row>
    <row r="270" spans="1:8" x14ac:dyDescent="0.25">
      <c r="A270" s="3"/>
      <c r="B270" s="3"/>
      <c r="C270" s="3"/>
      <c r="D270" s="3"/>
      <c r="E270" s="3"/>
      <c r="F270" s="3"/>
      <c r="G270" s="3"/>
      <c r="H270" s="3"/>
    </row>
    <row r="271" spans="1:8" x14ac:dyDescent="0.25">
      <c r="A271" s="3"/>
      <c r="B271" s="3"/>
      <c r="C271" s="3"/>
      <c r="D271" s="3"/>
      <c r="E271" s="3"/>
      <c r="F271" s="3"/>
      <c r="G271" s="3"/>
      <c r="H271" s="3"/>
    </row>
    <row r="272" spans="1:8" x14ac:dyDescent="0.25">
      <c r="A272" s="3"/>
      <c r="B272" s="3"/>
      <c r="C272" s="3"/>
      <c r="D272" s="3"/>
      <c r="E272" s="3"/>
      <c r="F272" s="3"/>
      <c r="G272" s="3"/>
      <c r="H272" s="3"/>
    </row>
    <row r="273" spans="1:8" x14ac:dyDescent="0.25">
      <c r="A273" s="3"/>
      <c r="B273" s="3"/>
      <c r="C273" s="3"/>
      <c r="D273" s="3"/>
      <c r="E273" s="3"/>
      <c r="F273" s="3"/>
      <c r="G273" s="3"/>
      <c r="H273" s="3"/>
    </row>
    <row r="274" spans="1:8" x14ac:dyDescent="0.25">
      <c r="A274" s="3"/>
      <c r="B274" s="3"/>
      <c r="C274" s="3"/>
      <c r="D274" s="3"/>
      <c r="E274" s="3"/>
      <c r="F274" s="3"/>
      <c r="G274" s="3"/>
      <c r="H274" s="3"/>
    </row>
    <row r="275" spans="1:8" x14ac:dyDescent="0.25">
      <c r="A275" s="3"/>
      <c r="B275" s="3"/>
      <c r="C275" s="3"/>
      <c r="D275" s="3"/>
      <c r="E275" s="3"/>
      <c r="F275" s="3"/>
      <c r="G275" s="3"/>
      <c r="H275" s="3"/>
    </row>
    <row r="276" spans="1:8" x14ac:dyDescent="0.25">
      <c r="A276" s="3"/>
      <c r="B276" s="3"/>
      <c r="C276" s="3"/>
      <c r="D276" s="3"/>
      <c r="E276" s="3"/>
      <c r="F276" s="3"/>
      <c r="G276" s="3"/>
      <c r="H276" s="3"/>
    </row>
    <row r="277" spans="1:8" x14ac:dyDescent="0.25">
      <c r="A277" s="3"/>
      <c r="B277" s="3"/>
      <c r="C277" s="3"/>
      <c r="D277" s="3"/>
      <c r="E277" s="3"/>
      <c r="F277" s="3"/>
      <c r="G277" s="3"/>
      <c r="H277" s="3"/>
    </row>
    <row r="278" spans="1:8" x14ac:dyDescent="0.25">
      <c r="A278" s="3"/>
      <c r="B278" s="3"/>
      <c r="C278" s="3"/>
      <c r="D278" s="3"/>
      <c r="E278" s="3"/>
      <c r="F278" s="3"/>
      <c r="G278" s="3"/>
      <c r="H278" s="3"/>
    </row>
    <row r="279" spans="1:8" x14ac:dyDescent="0.25">
      <c r="A279" s="3"/>
      <c r="B279" s="3"/>
      <c r="C279" s="3"/>
      <c r="D279" s="3"/>
      <c r="E279" s="3"/>
      <c r="F279" s="3"/>
      <c r="G279" s="3"/>
      <c r="H279" s="3"/>
    </row>
    <row r="280" spans="1:8" x14ac:dyDescent="0.25">
      <c r="A280" s="3"/>
      <c r="B280" s="3"/>
      <c r="C280" s="3"/>
      <c r="D280" s="3"/>
      <c r="E280" s="3"/>
      <c r="F280" s="3"/>
      <c r="G280" s="3"/>
      <c r="H280" s="3"/>
    </row>
    <row r="281" spans="1:8" x14ac:dyDescent="0.25">
      <c r="A281" s="3"/>
      <c r="B281" s="3"/>
      <c r="C281" s="3"/>
      <c r="D281" s="3"/>
      <c r="E281" s="3"/>
      <c r="F281" s="3"/>
      <c r="G281" s="3"/>
      <c r="H281" s="3"/>
    </row>
    <row r="282" spans="1:8" x14ac:dyDescent="0.25">
      <c r="A282" s="3"/>
      <c r="B282" s="3"/>
      <c r="C282" s="3"/>
      <c r="D282" s="3"/>
      <c r="E282" s="3"/>
      <c r="F282" s="3"/>
      <c r="G282" s="3"/>
      <c r="H282" s="3"/>
    </row>
    <row r="283" spans="1:8" x14ac:dyDescent="0.25">
      <c r="A283" s="3"/>
      <c r="B283" s="3"/>
      <c r="C283" s="3"/>
      <c r="D283" s="3"/>
      <c r="E283" s="3"/>
      <c r="F283" s="3"/>
      <c r="G283" s="3"/>
      <c r="H283" s="3"/>
    </row>
    <row r="284" spans="1:8" x14ac:dyDescent="0.25">
      <c r="A284" s="3"/>
      <c r="B284" s="3"/>
      <c r="C284" s="3"/>
      <c r="D284" s="3"/>
      <c r="E284" s="3"/>
      <c r="F284" s="3"/>
      <c r="G284" s="3"/>
      <c r="H284" s="3"/>
    </row>
    <row r="285" spans="1:8" x14ac:dyDescent="0.25">
      <c r="A285" s="3"/>
      <c r="B285" s="3"/>
      <c r="C285" s="3"/>
      <c r="D285" s="3"/>
      <c r="E285" s="3"/>
      <c r="F285" s="3"/>
      <c r="G285" s="3"/>
      <c r="H285" s="3"/>
    </row>
    <row r="286" spans="1:8" x14ac:dyDescent="0.25">
      <c r="A286" s="3"/>
      <c r="B286" s="3"/>
      <c r="C286" s="3"/>
      <c r="D286" s="3"/>
      <c r="E286" s="3"/>
      <c r="F286" s="3"/>
      <c r="G286" s="3"/>
      <c r="H286" s="3"/>
    </row>
    <row r="287" spans="1:8" x14ac:dyDescent="0.25">
      <c r="A287" s="3"/>
      <c r="B287" s="3"/>
      <c r="C287" s="3"/>
      <c r="D287" s="3"/>
      <c r="E287" s="3"/>
      <c r="F287" s="3"/>
      <c r="G287" s="3"/>
      <c r="H287" s="3"/>
    </row>
    <row r="288" spans="1:8" x14ac:dyDescent="0.25">
      <c r="A288" s="3"/>
      <c r="B288" s="3"/>
      <c r="C288" s="3"/>
      <c r="D288" s="3"/>
      <c r="E288" s="3"/>
      <c r="F288" s="3"/>
      <c r="G288" s="3"/>
      <c r="H288" s="3"/>
    </row>
    <row r="289" spans="1:8" x14ac:dyDescent="0.25">
      <c r="A289" s="3"/>
      <c r="B289" s="3"/>
      <c r="C289" s="3"/>
      <c r="D289" s="3"/>
      <c r="E289" s="3"/>
      <c r="F289" s="3"/>
      <c r="G289" s="3"/>
      <c r="H289" s="3"/>
    </row>
    <row r="290" spans="1:8" x14ac:dyDescent="0.25">
      <c r="A290" s="3"/>
      <c r="B290" s="3"/>
      <c r="C290" s="3"/>
      <c r="D290" s="3"/>
      <c r="E290" s="3"/>
      <c r="F290" s="3"/>
      <c r="G290" s="3"/>
      <c r="H290" s="3"/>
    </row>
    <row r="291" spans="1:8" x14ac:dyDescent="0.25">
      <c r="A291" s="3"/>
      <c r="B291" s="3"/>
      <c r="C291" s="3"/>
      <c r="D291" s="3"/>
      <c r="E291" s="3"/>
      <c r="F291" s="3"/>
      <c r="G291" s="3"/>
      <c r="H291" s="3"/>
    </row>
    <row r="292" spans="1:8" x14ac:dyDescent="0.25">
      <c r="A292" s="3"/>
      <c r="B292" s="3"/>
      <c r="C292" s="3"/>
      <c r="D292" s="3"/>
      <c r="E292" s="3"/>
      <c r="F292" s="3"/>
      <c r="G292" s="3"/>
      <c r="H292" s="3"/>
    </row>
    <row r="293" spans="1:8" x14ac:dyDescent="0.25">
      <c r="A293" s="3"/>
      <c r="B293" s="3"/>
      <c r="C293" s="3"/>
      <c r="D293" s="3"/>
      <c r="E293" s="3"/>
      <c r="F293" s="3"/>
      <c r="G293" s="3"/>
      <c r="H293" s="3"/>
    </row>
    <row r="294" spans="1:8" x14ac:dyDescent="0.25">
      <c r="A294" s="3"/>
      <c r="B294" s="3"/>
      <c r="C294" s="3"/>
      <c r="D294" s="3"/>
      <c r="E294" s="3"/>
      <c r="F294" s="3"/>
      <c r="G294" s="3"/>
      <c r="H294" s="3"/>
    </row>
    <row r="295" spans="1:8" x14ac:dyDescent="0.25">
      <c r="A295" s="3"/>
      <c r="B295" s="3"/>
      <c r="C295" s="3"/>
      <c r="D295" s="3"/>
      <c r="E295" s="3"/>
      <c r="F295" s="3"/>
      <c r="G295" s="3"/>
      <c r="H295" s="3"/>
    </row>
    <row r="296" spans="1:8" x14ac:dyDescent="0.25">
      <c r="A296" s="3"/>
      <c r="B296" s="3"/>
      <c r="C296" s="3"/>
      <c r="D296" s="3"/>
      <c r="E296" s="3"/>
      <c r="F296" s="3"/>
      <c r="G296" s="3"/>
      <c r="H296" s="3"/>
    </row>
    <row r="297" spans="1:8" x14ac:dyDescent="0.25">
      <c r="A297" s="3"/>
      <c r="B297" s="3"/>
      <c r="C297" s="3"/>
      <c r="D297" s="3"/>
      <c r="E297" s="3"/>
      <c r="F297" s="3"/>
      <c r="G297" s="3"/>
      <c r="H297" s="3"/>
    </row>
    <row r="298" spans="1:8" x14ac:dyDescent="0.25">
      <c r="A298" s="3"/>
      <c r="B298" s="3"/>
      <c r="C298" s="3"/>
      <c r="D298" s="3"/>
      <c r="E298" s="3"/>
      <c r="F298" s="3"/>
      <c r="G298" s="3"/>
      <c r="H298" s="3"/>
    </row>
    <row r="299" spans="1:8" x14ac:dyDescent="0.25">
      <c r="A299" s="3"/>
      <c r="B299" s="3"/>
      <c r="C299" s="3"/>
      <c r="D299" s="3"/>
      <c r="E299" s="3"/>
      <c r="F299" s="3"/>
      <c r="G299" s="3"/>
      <c r="H299" s="3"/>
    </row>
    <row r="300" spans="1:8" x14ac:dyDescent="0.25">
      <c r="A300" s="3"/>
      <c r="B300" s="3"/>
      <c r="C300" s="3"/>
      <c r="D300" s="3"/>
      <c r="E300" s="3"/>
      <c r="F300" s="3"/>
      <c r="G300" s="3"/>
      <c r="H300" s="3"/>
    </row>
    <row r="301" spans="1:8" x14ac:dyDescent="0.25">
      <c r="A301" s="3"/>
      <c r="B301" s="3"/>
      <c r="C301" s="3"/>
      <c r="D301" s="3"/>
      <c r="E301" s="3"/>
      <c r="F301" s="3"/>
      <c r="G301" s="3"/>
      <c r="H301" s="3"/>
    </row>
    <row r="302" spans="1:8" x14ac:dyDescent="0.25">
      <c r="A302" s="3"/>
      <c r="B302" s="3"/>
      <c r="C302" s="3"/>
      <c r="D302" s="3"/>
      <c r="E302" s="3"/>
      <c r="F302" s="3"/>
      <c r="G302" s="3"/>
      <c r="H302" s="3"/>
    </row>
    <row r="303" spans="1:8" x14ac:dyDescent="0.25">
      <c r="A303" s="3"/>
      <c r="B303" s="3"/>
      <c r="C303" s="3"/>
      <c r="D303" s="3"/>
      <c r="E303" s="3"/>
      <c r="F303" s="3"/>
      <c r="G303" s="3"/>
      <c r="H303" s="3"/>
    </row>
    <row r="304" spans="1:8" x14ac:dyDescent="0.25">
      <c r="A304" s="3"/>
      <c r="B304" s="3"/>
      <c r="C304" s="3"/>
      <c r="D304" s="3"/>
      <c r="E304" s="3"/>
      <c r="F304" s="3"/>
      <c r="G304" s="3"/>
      <c r="H304" s="3"/>
    </row>
    <row r="305" spans="1:8" x14ac:dyDescent="0.25">
      <c r="A305" s="3"/>
      <c r="B305" s="3"/>
      <c r="C305" s="3"/>
      <c r="D305" s="3"/>
      <c r="E305" s="3"/>
      <c r="F305" s="3"/>
      <c r="G305" s="3"/>
      <c r="H305" s="3"/>
    </row>
    <row r="306" spans="1:8" x14ac:dyDescent="0.25">
      <c r="A306" s="3"/>
      <c r="B306" s="3"/>
      <c r="C306" s="3"/>
      <c r="D306" s="3"/>
      <c r="E306" s="3"/>
      <c r="F306" s="3"/>
      <c r="G306" s="3"/>
      <c r="H306" s="3"/>
    </row>
    <row r="307" spans="1:8" x14ac:dyDescent="0.25">
      <c r="A307" s="3"/>
      <c r="B307" s="3"/>
      <c r="C307" s="3"/>
      <c r="D307" s="3"/>
      <c r="E307" s="3"/>
      <c r="F307" s="3"/>
      <c r="G307" s="3"/>
      <c r="H307" s="3"/>
    </row>
    <row r="308" spans="1:8" x14ac:dyDescent="0.25">
      <c r="A308" s="3"/>
      <c r="B308" s="3"/>
      <c r="C308" s="3"/>
      <c r="D308" s="3"/>
      <c r="E308" s="3"/>
      <c r="F308" s="3"/>
      <c r="G308" s="3"/>
      <c r="H308" s="3"/>
    </row>
    <row r="309" spans="1:8" x14ac:dyDescent="0.25">
      <c r="A309" s="3"/>
      <c r="B309" s="3"/>
      <c r="C309" s="3"/>
      <c r="D309" s="3"/>
      <c r="E309" s="3"/>
      <c r="F309" s="3"/>
      <c r="G309" s="3"/>
      <c r="H309" s="3"/>
    </row>
    <row r="310" spans="1:8" x14ac:dyDescent="0.25">
      <c r="A310" s="3"/>
      <c r="B310" s="3"/>
      <c r="C310" s="3"/>
      <c r="D310" s="3"/>
      <c r="E310" s="3"/>
      <c r="F310" s="3"/>
      <c r="G310" s="3"/>
      <c r="H310" s="3"/>
    </row>
    <row r="311" spans="1:8" x14ac:dyDescent="0.25">
      <c r="A311" s="3"/>
      <c r="B311" s="3"/>
      <c r="C311" s="3"/>
      <c r="D311" s="3"/>
      <c r="E311" s="3"/>
      <c r="F311" s="3"/>
      <c r="G311" s="3"/>
      <c r="H311" s="3"/>
    </row>
    <row r="312" spans="1:8" x14ac:dyDescent="0.25">
      <c r="A312" s="3"/>
      <c r="B312" s="3"/>
      <c r="C312" s="3"/>
      <c r="D312" s="3"/>
      <c r="E312" s="3"/>
      <c r="F312" s="3"/>
      <c r="G312" s="3"/>
      <c r="H312" s="3"/>
    </row>
    <row r="313" spans="1:8" x14ac:dyDescent="0.25">
      <c r="A313" s="3"/>
      <c r="B313" s="3"/>
      <c r="C313" s="3"/>
      <c r="D313" s="3"/>
      <c r="E313" s="3"/>
      <c r="F313" s="3"/>
      <c r="G313" s="3"/>
      <c r="H313" s="3"/>
    </row>
    <row r="314" spans="1:8" x14ac:dyDescent="0.25">
      <c r="A314" s="3"/>
      <c r="B314" s="3"/>
      <c r="C314" s="3"/>
      <c r="D314" s="3"/>
      <c r="E314" s="3"/>
      <c r="F314" s="3"/>
      <c r="G314" s="3"/>
      <c r="H314" s="3"/>
    </row>
    <row r="315" spans="1:8" x14ac:dyDescent="0.25">
      <c r="A315" s="3"/>
      <c r="B315" s="3"/>
      <c r="C315" s="3"/>
      <c r="D315" s="3"/>
      <c r="E315" s="3"/>
      <c r="F315" s="3"/>
      <c r="G315" s="3"/>
      <c r="H315" s="3"/>
    </row>
    <row r="316" spans="1:8" x14ac:dyDescent="0.25">
      <c r="A316" s="3"/>
      <c r="B316" s="3"/>
      <c r="C316" s="3"/>
      <c r="D316" s="3"/>
      <c r="E316" s="3"/>
      <c r="F316" s="3"/>
      <c r="G316" s="3"/>
      <c r="H316" s="3"/>
    </row>
    <row r="317" spans="1:8" x14ac:dyDescent="0.25">
      <c r="A317" s="3"/>
      <c r="B317" s="3"/>
      <c r="C317" s="3"/>
      <c r="D317" s="3"/>
      <c r="E317" s="3"/>
      <c r="F317" s="3"/>
      <c r="G317" s="3"/>
      <c r="H317" s="3"/>
    </row>
    <row r="318" spans="1:8" x14ac:dyDescent="0.25">
      <c r="A318" s="3"/>
      <c r="B318" s="3"/>
      <c r="C318" s="3"/>
      <c r="D318" s="3"/>
      <c r="E318" s="3"/>
      <c r="F318" s="3"/>
      <c r="G318" s="3"/>
      <c r="H318" s="3"/>
    </row>
    <row r="319" spans="1:8" x14ac:dyDescent="0.25">
      <c r="A319" s="3"/>
      <c r="B319" s="3"/>
      <c r="C319" s="3"/>
      <c r="D319" s="3"/>
      <c r="E319" s="3"/>
      <c r="F319" s="3"/>
      <c r="G319" s="3"/>
      <c r="H319" s="3"/>
    </row>
    <row r="320" spans="1:8" x14ac:dyDescent="0.25">
      <c r="A320" s="3"/>
      <c r="B320" s="3"/>
      <c r="C320" s="3"/>
      <c r="D320" s="3"/>
      <c r="E320" s="3"/>
      <c r="F320" s="3"/>
      <c r="G320" s="3"/>
      <c r="H320" s="3"/>
    </row>
    <row r="321" spans="1:8" x14ac:dyDescent="0.25">
      <c r="A321" s="3"/>
      <c r="B321" s="3"/>
      <c r="C321" s="3"/>
      <c r="D321" s="3"/>
      <c r="E321" s="3"/>
      <c r="F321" s="3"/>
      <c r="G321" s="3"/>
      <c r="H321" s="3"/>
    </row>
    <row r="322" spans="1:8" x14ac:dyDescent="0.25">
      <c r="A322" s="3"/>
      <c r="B322" s="3"/>
      <c r="C322" s="3"/>
      <c r="D322" s="3"/>
      <c r="E322" s="3"/>
      <c r="F322" s="3"/>
      <c r="G322" s="3"/>
      <c r="H322" s="3"/>
    </row>
    <row r="323" spans="1:8" x14ac:dyDescent="0.25">
      <c r="A323" s="3"/>
      <c r="B323" s="3"/>
      <c r="C323" s="3"/>
      <c r="D323" s="3"/>
      <c r="E323" s="3"/>
      <c r="F323" s="3"/>
      <c r="G323" s="3"/>
      <c r="H323" s="3"/>
    </row>
    <row r="324" spans="1:8" x14ac:dyDescent="0.25">
      <c r="A324" s="3"/>
      <c r="B324" s="3"/>
      <c r="C324" s="3"/>
      <c r="D324" s="3"/>
      <c r="E324" s="3"/>
      <c r="F324" s="3"/>
      <c r="G324" s="3"/>
      <c r="H324" s="3"/>
    </row>
    <row r="325" spans="1:8" x14ac:dyDescent="0.25">
      <c r="A325" s="3"/>
      <c r="B325" s="3"/>
      <c r="C325" s="3"/>
      <c r="D325" s="3"/>
      <c r="E325" s="3"/>
      <c r="F325" s="3"/>
      <c r="G325" s="3"/>
      <c r="H325" s="3"/>
    </row>
    <row r="326" spans="1:8" x14ac:dyDescent="0.25">
      <c r="A326" s="3"/>
      <c r="B326" s="3"/>
      <c r="C326" s="3"/>
      <c r="D326" s="3"/>
      <c r="E326" s="3"/>
      <c r="F326" s="3"/>
      <c r="G326" s="3"/>
      <c r="H326" s="3"/>
    </row>
    <row r="327" spans="1:8" x14ac:dyDescent="0.25">
      <c r="A327" s="3"/>
      <c r="B327" s="3"/>
      <c r="C327" s="3"/>
      <c r="D327" s="3"/>
      <c r="E327" s="3"/>
      <c r="F327" s="3"/>
      <c r="G327" s="3"/>
      <c r="H327" s="3"/>
    </row>
    <row r="328" spans="1:8" x14ac:dyDescent="0.25">
      <c r="A328" s="3"/>
      <c r="B328" s="3"/>
      <c r="C328" s="3"/>
      <c r="D328" s="3"/>
      <c r="E328" s="3"/>
      <c r="F328" s="3"/>
      <c r="G328" s="3"/>
      <c r="H328" s="3"/>
    </row>
    <row r="329" spans="1:8" x14ac:dyDescent="0.25">
      <c r="A329" s="3"/>
      <c r="B329" s="3"/>
      <c r="C329" s="3"/>
      <c r="D329" s="3"/>
      <c r="E329" s="3"/>
      <c r="F329" s="3"/>
      <c r="G329" s="3"/>
      <c r="H329" s="3"/>
    </row>
    <row r="330" spans="1:8" x14ac:dyDescent="0.25">
      <c r="A330" s="3"/>
      <c r="B330" s="3"/>
      <c r="C330" s="3"/>
      <c r="D330" s="3"/>
      <c r="E330" s="3"/>
      <c r="F330" s="3"/>
      <c r="G330" s="3"/>
      <c r="H330" s="3"/>
    </row>
    <row r="331" spans="1:8" x14ac:dyDescent="0.25">
      <c r="A331" s="3"/>
      <c r="B331" s="3"/>
      <c r="C331" s="3"/>
      <c r="D331" s="3"/>
      <c r="E331" s="3"/>
      <c r="F331" s="3"/>
      <c r="G331" s="3"/>
      <c r="H331" s="3"/>
    </row>
    <row r="332" spans="1:8" x14ac:dyDescent="0.25">
      <c r="A332" s="3"/>
      <c r="B332" s="3"/>
      <c r="C332" s="3"/>
      <c r="D332" s="3"/>
      <c r="E332" s="3"/>
      <c r="F332" s="3"/>
      <c r="G332" s="3"/>
      <c r="H332" s="3"/>
    </row>
    <row r="333" spans="1:8" x14ac:dyDescent="0.25">
      <c r="A333" s="3"/>
      <c r="B333" s="3"/>
      <c r="C333" s="3"/>
      <c r="D333" s="3"/>
      <c r="E333" s="3"/>
      <c r="F333" s="3"/>
      <c r="G333" s="3"/>
      <c r="H333" s="3"/>
    </row>
    <row r="334" spans="1:8" x14ac:dyDescent="0.25">
      <c r="A334" s="3"/>
      <c r="B334" s="3"/>
      <c r="C334" s="3"/>
      <c r="D334" s="3"/>
      <c r="E334" s="3"/>
      <c r="F334" s="3"/>
      <c r="G334" s="3"/>
      <c r="H334" s="3"/>
    </row>
    <row r="335" spans="1:8" x14ac:dyDescent="0.25">
      <c r="A335" s="3"/>
      <c r="B335" s="3"/>
      <c r="C335" s="3"/>
      <c r="D335" s="3"/>
      <c r="E335" s="3"/>
      <c r="F335" s="3"/>
      <c r="G335" s="3"/>
      <c r="H335" s="3"/>
    </row>
    <row r="336" spans="1:8" x14ac:dyDescent="0.25">
      <c r="A336" s="3"/>
      <c r="B336" s="3"/>
      <c r="C336" s="3"/>
      <c r="D336" s="3"/>
      <c r="E336" s="3"/>
      <c r="F336" s="3"/>
      <c r="G336" s="3"/>
      <c r="H336" s="3"/>
    </row>
    <row r="337" spans="1:8" x14ac:dyDescent="0.25">
      <c r="A337" s="3"/>
      <c r="B337" s="3"/>
      <c r="C337" s="3"/>
      <c r="D337" s="3"/>
      <c r="E337" s="3"/>
      <c r="F337" s="3"/>
      <c r="G337" s="3"/>
      <c r="H337" s="3"/>
    </row>
    <row r="338" spans="1:8" x14ac:dyDescent="0.25">
      <c r="A338" s="3"/>
      <c r="B338" s="3"/>
      <c r="C338" s="3"/>
      <c r="D338" s="3"/>
      <c r="E338" s="3"/>
      <c r="F338" s="3"/>
      <c r="G338" s="3"/>
      <c r="H338" s="3"/>
    </row>
    <row r="339" spans="1:8" x14ac:dyDescent="0.25">
      <c r="A339" s="3"/>
      <c r="B339" s="3"/>
      <c r="C339" s="3"/>
      <c r="D339" s="3"/>
      <c r="E339" s="3"/>
      <c r="F339" s="3"/>
      <c r="G339" s="3"/>
      <c r="H339" s="3"/>
    </row>
    <row r="340" spans="1:8" x14ac:dyDescent="0.25">
      <c r="A340" s="3"/>
      <c r="B340" s="3"/>
      <c r="C340" s="3"/>
      <c r="D340" s="3"/>
      <c r="E340" s="3"/>
      <c r="F340" s="3"/>
      <c r="G340" s="3"/>
      <c r="H340" s="3"/>
    </row>
    <row r="341" spans="1:8" x14ac:dyDescent="0.25">
      <c r="A341" s="3"/>
      <c r="B341" s="3"/>
      <c r="C341" s="3"/>
      <c r="D341" s="3"/>
      <c r="E341" s="3"/>
      <c r="F341" s="3"/>
      <c r="G341" s="3"/>
      <c r="H341" s="3"/>
    </row>
    <row r="342" spans="1:8" x14ac:dyDescent="0.25">
      <c r="A342" s="3"/>
      <c r="B342" s="3"/>
      <c r="C342" s="3"/>
      <c r="D342" s="3"/>
      <c r="E342" s="3"/>
      <c r="F342" s="3"/>
      <c r="G342" s="3"/>
      <c r="H342" s="3"/>
    </row>
    <row r="343" spans="1:8" x14ac:dyDescent="0.25">
      <c r="A343" s="3"/>
      <c r="B343" s="3"/>
      <c r="C343" s="3"/>
      <c r="D343" s="3"/>
      <c r="E343" s="3"/>
      <c r="F343" s="3"/>
      <c r="G343" s="3"/>
      <c r="H343" s="3"/>
    </row>
    <row r="344" spans="1:8" x14ac:dyDescent="0.25">
      <c r="A344" s="3"/>
      <c r="B344" s="3"/>
      <c r="C344" s="3"/>
      <c r="D344" s="3"/>
      <c r="E344" s="3"/>
      <c r="F344" s="3"/>
      <c r="G344" s="3"/>
      <c r="H344" s="3"/>
    </row>
    <row r="345" spans="1:8" x14ac:dyDescent="0.25">
      <c r="A345" s="3"/>
      <c r="B345" s="3"/>
      <c r="C345" s="3"/>
      <c r="D345" s="3"/>
      <c r="E345" s="3"/>
      <c r="F345" s="3"/>
      <c r="G345" s="3"/>
      <c r="H345" s="3"/>
    </row>
    <row r="346" spans="1:8" x14ac:dyDescent="0.25">
      <c r="A346" s="3"/>
      <c r="B346" s="3"/>
      <c r="C346" s="3"/>
      <c r="D346" s="3"/>
      <c r="E346" s="3"/>
      <c r="F346" s="3"/>
      <c r="G346" s="3"/>
      <c r="H346" s="3"/>
    </row>
    <row r="347" spans="1:8" x14ac:dyDescent="0.25">
      <c r="A347" s="3"/>
      <c r="B347" s="3"/>
      <c r="C347" s="3"/>
      <c r="D347" s="3"/>
      <c r="E347" s="3"/>
      <c r="F347" s="3"/>
      <c r="G347" s="3"/>
      <c r="H347" s="3"/>
    </row>
    <row r="348" spans="1:8" x14ac:dyDescent="0.25">
      <c r="A348" s="3"/>
      <c r="B348" s="3"/>
      <c r="C348" s="3"/>
      <c r="D348" s="3"/>
      <c r="E348" s="3"/>
      <c r="F348" s="3"/>
      <c r="G348" s="3"/>
      <c r="H348" s="3"/>
    </row>
    <row r="349" spans="1:8" x14ac:dyDescent="0.25">
      <c r="A349" s="3"/>
      <c r="B349" s="3"/>
      <c r="C349" s="3"/>
      <c r="D349" s="3"/>
      <c r="E349" s="3"/>
      <c r="F349" s="3"/>
      <c r="G349" s="3"/>
      <c r="H349" s="3"/>
    </row>
    <row r="350" spans="1:8" x14ac:dyDescent="0.25">
      <c r="A350" s="3"/>
      <c r="B350" s="3"/>
      <c r="C350" s="3"/>
      <c r="D350" s="3"/>
      <c r="E350" s="3"/>
      <c r="F350" s="3"/>
      <c r="G350" s="3"/>
      <c r="H350" s="3"/>
    </row>
    <row r="351" spans="1:8" x14ac:dyDescent="0.25">
      <c r="A351" s="3"/>
      <c r="B351" s="3"/>
      <c r="C351" s="3"/>
      <c r="D351" s="3"/>
      <c r="E351" s="3"/>
      <c r="F351" s="3"/>
      <c r="G351" s="3"/>
      <c r="H351" s="3"/>
    </row>
    <row r="352" spans="1:8" x14ac:dyDescent="0.25">
      <c r="A352" s="3"/>
      <c r="B352" s="3"/>
      <c r="C352" s="3"/>
      <c r="D352" s="3"/>
      <c r="E352" s="3"/>
      <c r="F352" s="3"/>
      <c r="G352" s="3"/>
      <c r="H352" s="3"/>
    </row>
    <row r="353" spans="1:8" x14ac:dyDescent="0.25">
      <c r="A353" s="3"/>
      <c r="B353" s="3"/>
      <c r="C353" s="3"/>
      <c r="D353" s="3"/>
      <c r="E353" s="3"/>
      <c r="F353" s="3"/>
      <c r="G353" s="3"/>
      <c r="H353" s="3"/>
    </row>
    <row r="354" spans="1:8" x14ac:dyDescent="0.25">
      <c r="A354" s="3"/>
      <c r="B354" s="3"/>
      <c r="C354" s="3"/>
      <c r="D354" s="3"/>
      <c r="E354" s="3"/>
      <c r="F354" s="3"/>
      <c r="G354" s="3"/>
      <c r="H354" s="3"/>
    </row>
    <row r="355" spans="1:8" x14ac:dyDescent="0.25">
      <c r="A355" s="3"/>
      <c r="B355" s="3"/>
      <c r="C355" s="3"/>
      <c r="D355" s="3"/>
      <c r="E355" s="3"/>
      <c r="F355" s="3"/>
      <c r="G355" s="3"/>
      <c r="H355" s="3"/>
    </row>
    <row r="356" spans="1:8" x14ac:dyDescent="0.25">
      <c r="A356" s="3"/>
      <c r="B356" s="3"/>
      <c r="C356" s="3"/>
      <c r="D356" s="3"/>
      <c r="E356" s="3"/>
      <c r="F356" s="3"/>
      <c r="G356" s="3"/>
      <c r="H356" s="3"/>
    </row>
    <row r="357" spans="1:8" x14ac:dyDescent="0.25">
      <c r="A357" s="3"/>
      <c r="B357" s="3"/>
      <c r="C357" s="3"/>
      <c r="D357" s="3"/>
      <c r="E357" s="3"/>
      <c r="F357" s="3"/>
      <c r="G357" s="3"/>
      <c r="H357" s="3"/>
    </row>
    <row r="358" spans="1:8" x14ac:dyDescent="0.25">
      <c r="A358" s="3"/>
      <c r="B358" s="3"/>
      <c r="C358" s="3"/>
      <c r="D358" s="3"/>
      <c r="E358" s="3"/>
      <c r="F358" s="3"/>
      <c r="G358" s="3"/>
      <c r="H358" s="3"/>
    </row>
    <row r="359" spans="1:8" x14ac:dyDescent="0.25">
      <c r="A359" s="3"/>
      <c r="B359" s="3"/>
      <c r="C359" s="3"/>
      <c r="D359" s="3"/>
      <c r="E359" s="3"/>
      <c r="F359" s="3"/>
      <c r="G359" s="3"/>
      <c r="H359" s="3"/>
    </row>
    <row r="360" spans="1:8" x14ac:dyDescent="0.25">
      <c r="A360" s="3"/>
      <c r="B360" s="3"/>
      <c r="C360" s="3"/>
      <c r="D360" s="3"/>
      <c r="E360" s="3"/>
      <c r="F360" s="3"/>
      <c r="G360" s="3"/>
      <c r="H360" s="3"/>
    </row>
    <row r="361" spans="1:8" x14ac:dyDescent="0.25">
      <c r="A361" s="3"/>
      <c r="B361" s="3"/>
      <c r="C361" s="3"/>
      <c r="D361" s="3"/>
      <c r="E361" s="3"/>
      <c r="F361" s="3"/>
      <c r="G361" s="3"/>
      <c r="H361" s="3"/>
    </row>
    <row r="362" spans="1:8" x14ac:dyDescent="0.25">
      <c r="A362" s="3"/>
      <c r="B362" s="3"/>
      <c r="C362" s="3"/>
      <c r="D362" s="3"/>
      <c r="E362" s="3"/>
      <c r="F362" s="3"/>
      <c r="G362" s="3"/>
      <c r="H362" s="3"/>
    </row>
    <row r="363" spans="1:8" x14ac:dyDescent="0.25">
      <c r="A363" s="3"/>
      <c r="B363" s="3"/>
      <c r="C363" s="3"/>
      <c r="D363" s="3"/>
      <c r="E363" s="3"/>
      <c r="F363" s="3"/>
      <c r="G363" s="3"/>
      <c r="H363" s="3"/>
    </row>
    <row r="364" spans="1:8" x14ac:dyDescent="0.25">
      <c r="A364" s="3"/>
      <c r="B364" s="3"/>
      <c r="C364" s="3"/>
      <c r="D364" s="3"/>
      <c r="E364" s="3"/>
      <c r="F364" s="3"/>
      <c r="G364" s="3"/>
      <c r="H364" s="3"/>
    </row>
    <row r="365" spans="1:8" x14ac:dyDescent="0.25">
      <c r="A365" s="3"/>
      <c r="B365" s="3"/>
      <c r="C365" s="3"/>
      <c r="D365" s="3"/>
      <c r="E365" s="3"/>
      <c r="F365" s="3"/>
      <c r="G365" s="3"/>
      <c r="H365" s="3"/>
    </row>
    <row r="366" spans="1:8" x14ac:dyDescent="0.25">
      <c r="A366" s="3"/>
      <c r="B366" s="3"/>
      <c r="C366" s="3"/>
      <c r="D366" s="3"/>
      <c r="E366" s="3"/>
      <c r="F366" s="3"/>
      <c r="G366" s="3"/>
      <c r="H366" s="3"/>
    </row>
    <row r="367" spans="1:8" x14ac:dyDescent="0.25">
      <c r="A367" s="3"/>
      <c r="B367" s="3"/>
      <c r="C367" s="3"/>
      <c r="D367" s="3"/>
      <c r="E367" s="3"/>
      <c r="F367" s="3"/>
      <c r="G367" s="3"/>
      <c r="H367" s="3"/>
    </row>
    <row r="368" spans="1:8" x14ac:dyDescent="0.25">
      <c r="A368" s="3"/>
      <c r="B368" s="3"/>
      <c r="C368" s="3"/>
      <c r="D368" s="3"/>
      <c r="E368" s="3"/>
      <c r="F368" s="3"/>
      <c r="G368" s="3"/>
      <c r="H368" s="3"/>
    </row>
    <row r="369" spans="1:8" x14ac:dyDescent="0.25">
      <c r="A369" s="3"/>
      <c r="B369" s="3"/>
      <c r="C369" s="3"/>
      <c r="D369" s="3"/>
      <c r="E369" s="3"/>
      <c r="F369" s="3"/>
      <c r="G369" s="3"/>
      <c r="H369" s="3"/>
    </row>
    <row r="370" spans="1:8" x14ac:dyDescent="0.25">
      <c r="A370" s="3"/>
      <c r="B370" s="3"/>
      <c r="C370" s="3"/>
      <c r="D370" s="3"/>
      <c r="E370" s="3"/>
      <c r="F370" s="3"/>
      <c r="G370" s="3"/>
      <c r="H370" s="3"/>
    </row>
    <row r="371" spans="1:8" x14ac:dyDescent="0.25">
      <c r="A371" s="3"/>
      <c r="B371" s="3"/>
      <c r="C371" s="3"/>
      <c r="D371" s="3"/>
      <c r="E371" s="3"/>
      <c r="F371" s="3"/>
      <c r="G371" s="3"/>
      <c r="H371" s="3"/>
    </row>
    <row r="372" spans="1:8" x14ac:dyDescent="0.25">
      <c r="A372" s="3"/>
      <c r="B372" s="3"/>
      <c r="C372" s="3"/>
      <c r="D372" s="3"/>
      <c r="E372" s="3"/>
      <c r="F372" s="3"/>
      <c r="G372" s="3"/>
      <c r="H372" s="3"/>
    </row>
    <row r="373" spans="1:8" x14ac:dyDescent="0.25">
      <c r="A373" s="3"/>
      <c r="B373" s="3"/>
      <c r="C373" s="3"/>
      <c r="D373" s="3"/>
      <c r="E373" s="3"/>
      <c r="F373" s="3"/>
      <c r="G373" s="3"/>
      <c r="H373" s="3"/>
    </row>
    <row r="374" spans="1:8" x14ac:dyDescent="0.25">
      <c r="A374" s="3"/>
      <c r="B374" s="3"/>
      <c r="C374" s="3"/>
      <c r="D374" s="3"/>
      <c r="E374" s="3"/>
      <c r="F374" s="3"/>
      <c r="G374" s="3"/>
      <c r="H374" s="3"/>
    </row>
    <row r="375" spans="1:8" x14ac:dyDescent="0.25">
      <c r="A375" s="3"/>
      <c r="B375" s="3"/>
      <c r="C375" s="3"/>
      <c r="D375" s="3"/>
      <c r="E375" s="3"/>
      <c r="F375" s="3"/>
      <c r="G375" s="3"/>
      <c r="H375" s="3"/>
    </row>
    <row r="376" spans="1:8" x14ac:dyDescent="0.25">
      <c r="A376" s="3"/>
      <c r="B376" s="3"/>
      <c r="C376" s="3"/>
      <c r="D376" s="3"/>
      <c r="E376" s="3"/>
      <c r="F376" s="3"/>
      <c r="G376" s="3"/>
      <c r="H376" s="3"/>
    </row>
    <row r="377" spans="1:8" x14ac:dyDescent="0.25">
      <c r="A377" s="3"/>
      <c r="B377" s="3"/>
      <c r="C377" s="3"/>
      <c r="D377" s="3"/>
      <c r="E377" s="3"/>
      <c r="F377" s="3"/>
      <c r="G377" s="3"/>
      <c r="H377" s="3"/>
    </row>
    <row r="378" spans="1:8" x14ac:dyDescent="0.25">
      <c r="A378" s="3"/>
      <c r="B378" s="3"/>
      <c r="C378" s="3"/>
      <c r="D378" s="3"/>
      <c r="E378" s="3"/>
      <c r="F378" s="3"/>
      <c r="G378" s="3"/>
      <c r="H378" s="3"/>
    </row>
    <row r="379" spans="1:8" x14ac:dyDescent="0.25">
      <c r="A379" s="3"/>
      <c r="B379" s="3"/>
      <c r="C379" s="3"/>
      <c r="D379" s="3"/>
      <c r="E379" s="3"/>
      <c r="F379" s="3"/>
      <c r="G379" s="3"/>
      <c r="H379" s="3"/>
    </row>
    <row r="380" spans="1:8" x14ac:dyDescent="0.25">
      <c r="A380" s="3"/>
      <c r="B380" s="3"/>
      <c r="C380" s="3"/>
      <c r="D380" s="3"/>
      <c r="E380" s="3"/>
      <c r="F380" s="3"/>
      <c r="G380" s="3"/>
      <c r="H380" s="3"/>
    </row>
    <row r="381" spans="1:8" x14ac:dyDescent="0.25">
      <c r="A381" s="3"/>
      <c r="B381" s="3"/>
      <c r="C381" s="3"/>
      <c r="D381" s="3"/>
      <c r="E381" s="3"/>
      <c r="F381" s="3"/>
      <c r="G381" s="3"/>
      <c r="H381" s="3"/>
    </row>
    <row r="382" spans="1:8" x14ac:dyDescent="0.25">
      <c r="A382" s="3"/>
      <c r="B382" s="3"/>
      <c r="C382" s="3"/>
      <c r="D382" s="3"/>
      <c r="E382" s="3"/>
      <c r="F382" s="3"/>
      <c r="G382" s="3"/>
      <c r="H382" s="3"/>
    </row>
    <row r="383" spans="1:8" x14ac:dyDescent="0.25">
      <c r="A383" s="3"/>
      <c r="B383" s="3"/>
      <c r="C383" s="3"/>
      <c r="D383" s="3"/>
      <c r="E383" s="3"/>
      <c r="F383" s="3"/>
      <c r="G383" s="3"/>
      <c r="H383" s="3"/>
    </row>
    <row r="384" spans="1:8" x14ac:dyDescent="0.25">
      <c r="A384" s="3"/>
      <c r="B384" s="3"/>
      <c r="C384" s="3"/>
      <c r="D384" s="3"/>
      <c r="E384" s="3"/>
      <c r="F384" s="3"/>
      <c r="G384" s="3"/>
      <c r="H384" s="3"/>
    </row>
    <row r="385" spans="1:8" x14ac:dyDescent="0.25">
      <c r="A385" s="3"/>
      <c r="B385" s="3"/>
      <c r="C385" s="3"/>
      <c r="D385" s="3"/>
      <c r="E385" s="3"/>
      <c r="F385" s="3"/>
      <c r="G385" s="3"/>
      <c r="H385" s="3"/>
    </row>
    <row r="386" spans="1:8" x14ac:dyDescent="0.25">
      <c r="A386" s="3"/>
      <c r="B386" s="3"/>
      <c r="C386" s="3"/>
      <c r="D386" s="3"/>
      <c r="E386" s="3"/>
      <c r="F386" s="3"/>
      <c r="G386" s="3"/>
      <c r="H386" s="3"/>
    </row>
    <row r="387" spans="1:8" x14ac:dyDescent="0.25">
      <c r="A387" s="3"/>
      <c r="B387" s="3"/>
      <c r="C387" s="3"/>
      <c r="D387" s="3"/>
      <c r="E387" s="3"/>
      <c r="F387" s="3"/>
      <c r="G387" s="3"/>
      <c r="H387" s="3"/>
    </row>
    <row r="388" spans="1:8" x14ac:dyDescent="0.25">
      <c r="A388" s="3"/>
      <c r="B388" s="3"/>
      <c r="C388" s="3"/>
      <c r="D388" s="3"/>
      <c r="E388" s="3"/>
      <c r="F388" s="3"/>
      <c r="G388" s="3"/>
      <c r="H388" s="3"/>
    </row>
    <row r="389" spans="1:8" x14ac:dyDescent="0.25">
      <c r="A389" s="3"/>
      <c r="B389" s="3"/>
      <c r="C389" s="3"/>
      <c r="D389" s="3"/>
      <c r="E389" s="3"/>
      <c r="F389" s="3"/>
      <c r="G389" s="3"/>
      <c r="H389" s="3"/>
    </row>
    <row r="390" spans="1:8" x14ac:dyDescent="0.25">
      <c r="A390" s="3"/>
      <c r="B390" s="3"/>
      <c r="C390" s="3"/>
      <c r="D390" s="3"/>
      <c r="E390" s="3"/>
      <c r="F390" s="3"/>
      <c r="G390" s="3"/>
      <c r="H390" s="3"/>
    </row>
    <row r="391" spans="1:8" x14ac:dyDescent="0.25">
      <c r="A391" s="3"/>
      <c r="B391" s="3"/>
      <c r="C391" s="3"/>
      <c r="D391" s="3"/>
      <c r="E391" s="3"/>
      <c r="F391" s="3"/>
      <c r="G391" s="3"/>
      <c r="H391" s="3"/>
    </row>
    <row r="392" spans="1:8" x14ac:dyDescent="0.25">
      <c r="A392" s="3"/>
      <c r="B392" s="3"/>
      <c r="C392" s="3"/>
      <c r="D392" s="3"/>
      <c r="E392" s="3"/>
      <c r="F392" s="3"/>
      <c r="G392" s="3"/>
      <c r="H392" s="3"/>
    </row>
    <row r="393" spans="1:8" x14ac:dyDescent="0.25">
      <c r="A393" s="3"/>
      <c r="B393" s="3"/>
      <c r="C393" s="3"/>
      <c r="D393" s="3"/>
      <c r="E393" s="3"/>
      <c r="F393" s="3"/>
      <c r="G393" s="3"/>
      <c r="H393" s="3"/>
    </row>
    <row r="394" spans="1:8" x14ac:dyDescent="0.25">
      <c r="A394" s="3"/>
      <c r="B394" s="3"/>
      <c r="C394" s="3"/>
      <c r="D394" s="3"/>
      <c r="E394" s="3"/>
      <c r="F394" s="3"/>
      <c r="G394" s="3"/>
      <c r="H394" s="3"/>
    </row>
    <row r="395" spans="1:8" x14ac:dyDescent="0.25">
      <c r="A395" s="3"/>
      <c r="B395" s="3"/>
      <c r="C395" s="3"/>
      <c r="D395" s="3"/>
      <c r="E395" s="3"/>
      <c r="F395" s="3"/>
      <c r="G395" s="3"/>
      <c r="H395" s="3"/>
    </row>
    <row r="396" spans="1:8" x14ac:dyDescent="0.25">
      <c r="A396" s="3"/>
      <c r="B396" s="3"/>
      <c r="C396" s="3"/>
      <c r="D396" s="3"/>
      <c r="E396" s="3"/>
      <c r="F396" s="3"/>
      <c r="G396" s="3"/>
      <c r="H396" s="3"/>
    </row>
    <row r="397" spans="1:8" x14ac:dyDescent="0.25">
      <c r="A397" s="3"/>
      <c r="B397" s="3"/>
      <c r="C397" s="3"/>
      <c r="D397" s="3"/>
      <c r="E397" s="3"/>
      <c r="F397" s="3"/>
      <c r="G397" s="3"/>
      <c r="H397" s="3"/>
    </row>
    <row r="398" spans="1:8" x14ac:dyDescent="0.25">
      <c r="A398" s="3"/>
      <c r="B398" s="3"/>
      <c r="C398" s="3"/>
      <c r="D398" s="3"/>
      <c r="E398" s="3"/>
      <c r="F398" s="3"/>
      <c r="G398" s="3"/>
      <c r="H398" s="3"/>
    </row>
    <row r="399" spans="1:8" x14ac:dyDescent="0.25">
      <c r="A399" s="3"/>
      <c r="B399" s="3"/>
      <c r="C399" s="3"/>
      <c r="D399" s="3"/>
      <c r="E399" s="3"/>
      <c r="F399" s="3"/>
      <c r="G399" s="3"/>
      <c r="H399" s="3"/>
    </row>
    <row r="400" spans="1:8" x14ac:dyDescent="0.25">
      <c r="A400" s="3"/>
      <c r="B400" s="3"/>
      <c r="C400" s="3"/>
      <c r="D400" s="3"/>
      <c r="E400" s="3"/>
      <c r="F400" s="3"/>
      <c r="G400" s="3"/>
      <c r="H400" s="3"/>
    </row>
    <row r="401" spans="1:8" x14ac:dyDescent="0.25">
      <c r="A401" s="3"/>
      <c r="B401" s="3"/>
      <c r="C401" s="3"/>
      <c r="D401" s="3"/>
      <c r="E401" s="3"/>
      <c r="F401" s="3"/>
      <c r="G401" s="3"/>
      <c r="H401" s="3"/>
    </row>
    <row r="402" spans="1:8" x14ac:dyDescent="0.25">
      <c r="A402" s="3"/>
      <c r="B402" s="3"/>
      <c r="C402" s="3"/>
      <c r="D402" s="3"/>
      <c r="E402" s="3"/>
      <c r="F402" s="3"/>
      <c r="G402" s="3"/>
      <c r="H402" s="3"/>
    </row>
    <row r="403" spans="1:8" x14ac:dyDescent="0.25">
      <c r="A403" s="3"/>
      <c r="B403" s="3"/>
      <c r="C403" s="3"/>
      <c r="D403" s="3"/>
      <c r="E403" s="3"/>
      <c r="F403" s="3"/>
      <c r="G403" s="3"/>
      <c r="H403" s="3"/>
    </row>
    <row r="404" spans="1:8" x14ac:dyDescent="0.25">
      <c r="A404" s="3"/>
      <c r="B404" s="3"/>
      <c r="C404" s="3"/>
      <c r="D404" s="3"/>
      <c r="E404" s="3"/>
      <c r="F404" s="3"/>
      <c r="G404" s="3"/>
      <c r="H404" s="3"/>
    </row>
    <row r="405" spans="1:8" x14ac:dyDescent="0.25">
      <c r="A405" s="3"/>
      <c r="B405" s="3"/>
      <c r="C405" s="3"/>
      <c r="D405" s="3"/>
      <c r="E405" s="3"/>
      <c r="F405" s="3"/>
      <c r="G405" s="3"/>
      <c r="H405" s="3"/>
    </row>
    <row r="406" spans="1:8" x14ac:dyDescent="0.25">
      <c r="A406" s="3"/>
      <c r="B406" s="3"/>
      <c r="C406" s="3"/>
      <c r="D406" s="3"/>
      <c r="E406" s="3"/>
      <c r="F406" s="3"/>
      <c r="G406" s="3"/>
      <c r="H406" s="3"/>
    </row>
    <row r="407" spans="1:8" x14ac:dyDescent="0.25">
      <c r="A407" s="3"/>
      <c r="B407" s="3"/>
      <c r="C407" s="3"/>
      <c r="D407" s="3"/>
      <c r="E407" s="3"/>
      <c r="F407" s="3"/>
      <c r="G407" s="3"/>
      <c r="H407" s="3"/>
    </row>
    <row r="408" spans="1:8" x14ac:dyDescent="0.25">
      <c r="A408" s="3"/>
      <c r="B408" s="3"/>
      <c r="C408" s="3"/>
      <c r="D408" s="3"/>
      <c r="E408" s="3"/>
      <c r="F408" s="3"/>
      <c r="G408" s="3"/>
      <c r="H408" s="3"/>
    </row>
    <row r="409" spans="1:8" x14ac:dyDescent="0.25">
      <c r="A409" s="3"/>
      <c r="B409" s="3"/>
      <c r="C409" s="3"/>
      <c r="D409" s="3"/>
      <c r="E409" s="3"/>
      <c r="F409" s="3"/>
      <c r="G409" s="3"/>
      <c r="H409" s="3"/>
    </row>
    <row r="410" spans="1:8" x14ac:dyDescent="0.25">
      <c r="A410" s="3"/>
      <c r="B410" s="3"/>
      <c r="C410" s="3"/>
      <c r="D410" s="3"/>
      <c r="E410" s="3"/>
      <c r="F410" s="3"/>
      <c r="G410" s="3"/>
      <c r="H410" s="3"/>
    </row>
    <row r="411" spans="1:8" x14ac:dyDescent="0.25">
      <c r="A411" s="3"/>
      <c r="B411" s="3"/>
      <c r="C411" s="3"/>
      <c r="D411" s="3"/>
      <c r="E411" s="3"/>
      <c r="F411" s="3"/>
      <c r="G411" s="3"/>
      <c r="H411" s="3"/>
    </row>
    <row r="412" spans="1:8" x14ac:dyDescent="0.25">
      <c r="A412" s="3"/>
      <c r="B412" s="3"/>
      <c r="C412" s="3"/>
      <c r="D412" s="3"/>
      <c r="E412" s="3"/>
      <c r="F412" s="3"/>
      <c r="G412" s="3"/>
      <c r="H412" s="3"/>
    </row>
    <row r="413" spans="1:8" x14ac:dyDescent="0.25">
      <c r="A413" s="3"/>
      <c r="B413" s="3"/>
      <c r="C413" s="3"/>
      <c r="D413" s="3"/>
      <c r="E413" s="3"/>
      <c r="F413" s="3"/>
      <c r="G413" s="3"/>
      <c r="H413" s="3"/>
    </row>
    <row r="414" spans="1:8" x14ac:dyDescent="0.25">
      <c r="A414" s="3"/>
      <c r="B414" s="3"/>
      <c r="C414" s="3"/>
      <c r="D414" s="3"/>
      <c r="E414" s="3"/>
      <c r="F414" s="3"/>
      <c r="G414" s="3"/>
      <c r="H414" s="3"/>
    </row>
    <row r="415" spans="1:8" x14ac:dyDescent="0.25">
      <c r="A415" s="3"/>
      <c r="B415" s="3"/>
      <c r="C415" s="3"/>
      <c r="D415" s="3"/>
      <c r="E415" s="3"/>
      <c r="F415" s="3"/>
      <c r="G415" s="3"/>
      <c r="H415" s="3"/>
    </row>
    <row r="416" spans="1:8" x14ac:dyDescent="0.25">
      <c r="A416" s="3"/>
      <c r="B416" s="3"/>
      <c r="C416" s="3"/>
      <c r="D416" s="3"/>
      <c r="E416" s="3"/>
      <c r="F416" s="3"/>
      <c r="G416" s="3"/>
      <c r="H416" s="3"/>
    </row>
    <row r="417" spans="1:8" x14ac:dyDescent="0.25">
      <c r="A417" s="3"/>
      <c r="B417" s="3"/>
      <c r="C417" s="3"/>
      <c r="D417" s="3"/>
      <c r="E417" s="3"/>
      <c r="F417" s="3"/>
      <c r="G417" s="3"/>
      <c r="H417" s="3"/>
    </row>
    <row r="418" spans="1:8" x14ac:dyDescent="0.25">
      <c r="A418" s="3"/>
      <c r="B418" s="3"/>
      <c r="C418" s="3"/>
      <c r="D418" s="3"/>
      <c r="E418" s="3"/>
      <c r="F418" s="3"/>
      <c r="G418" s="3"/>
      <c r="H418" s="3"/>
    </row>
    <row r="419" spans="1:8" x14ac:dyDescent="0.25">
      <c r="A419" s="3"/>
      <c r="B419" s="3"/>
      <c r="C419" s="3"/>
      <c r="D419" s="3"/>
      <c r="E419" s="3"/>
      <c r="F419" s="3"/>
      <c r="G419" s="3"/>
      <c r="H419" s="3"/>
    </row>
    <row r="420" spans="1:8" x14ac:dyDescent="0.25">
      <c r="A420" s="3"/>
      <c r="B420" s="3"/>
      <c r="C420" s="3"/>
      <c r="D420" s="3"/>
      <c r="E420" s="3"/>
      <c r="F420" s="3"/>
      <c r="G420" s="3"/>
      <c r="H420" s="3"/>
    </row>
    <row r="421" spans="1:8" x14ac:dyDescent="0.25">
      <c r="A421" s="3"/>
      <c r="B421" s="3"/>
      <c r="C421" s="3"/>
      <c r="D421" s="3"/>
      <c r="E421" s="3"/>
      <c r="F421" s="3"/>
      <c r="G421" s="3"/>
      <c r="H421" s="3"/>
    </row>
    <row r="422" spans="1:8" x14ac:dyDescent="0.25">
      <c r="A422" s="3"/>
      <c r="B422" s="3"/>
      <c r="C422" s="3"/>
      <c r="D422" s="3"/>
      <c r="E422" s="3"/>
      <c r="F422" s="3"/>
      <c r="G422" s="3"/>
      <c r="H422" s="3"/>
    </row>
    <row r="423" spans="1:8" x14ac:dyDescent="0.25">
      <c r="A423" s="3"/>
      <c r="B423" s="3"/>
      <c r="C423" s="3"/>
      <c r="D423" s="3"/>
      <c r="E423" s="3"/>
      <c r="F423" s="3"/>
      <c r="G423" s="3"/>
      <c r="H423" s="3"/>
    </row>
    <row r="424" spans="1:8" x14ac:dyDescent="0.25">
      <c r="A424" s="3"/>
      <c r="B424" s="3"/>
      <c r="C424" s="3"/>
      <c r="D424" s="3"/>
      <c r="E424" s="3"/>
      <c r="F424" s="3"/>
      <c r="G424" s="3"/>
      <c r="H424" s="3"/>
    </row>
    <row r="425" spans="1:8" x14ac:dyDescent="0.25">
      <c r="A425" s="3"/>
      <c r="B425" s="3"/>
      <c r="C425" s="3"/>
      <c r="D425" s="3"/>
      <c r="E425" s="3"/>
      <c r="F425" s="3"/>
      <c r="G425" s="3"/>
      <c r="H425" s="3"/>
    </row>
    <row r="426" spans="1:8" x14ac:dyDescent="0.25">
      <c r="A426" s="3"/>
      <c r="B426" s="3"/>
      <c r="C426" s="3"/>
      <c r="D426" s="3"/>
      <c r="E426" s="3"/>
      <c r="F426" s="3"/>
      <c r="G426" s="3"/>
      <c r="H426" s="3"/>
    </row>
    <row r="427" spans="1:8" x14ac:dyDescent="0.25">
      <c r="A427" s="3"/>
      <c r="B427" s="3"/>
      <c r="C427" s="3"/>
      <c r="D427" s="3"/>
      <c r="E427" s="3"/>
      <c r="F427" s="3"/>
      <c r="G427" s="3"/>
      <c r="H427" s="3"/>
    </row>
    <row r="428" spans="1:8" x14ac:dyDescent="0.25">
      <c r="A428" s="3"/>
      <c r="B428" s="3"/>
      <c r="C428" s="3"/>
      <c r="D428" s="3"/>
      <c r="E428" s="3"/>
      <c r="F428" s="3"/>
      <c r="G428" s="3"/>
      <c r="H428" s="3"/>
    </row>
    <row r="429" spans="1:8" x14ac:dyDescent="0.25">
      <c r="A429" s="3"/>
      <c r="B429" s="3"/>
      <c r="C429" s="3"/>
      <c r="D429" s="3"/>
      <c r="E429" s="3"/>
      <c r="F429" s="3"/>
      <c r="G429" s="3"/>
      <c r="H429" s="3"/>
    </row>
    <row r="430" spans="1:8" x14ac:dyDescent="0.25">
      <c r="A430" s="3"/>
      <c r="B430" s="3"/>
      <c r="C430" s="3"/>
      <c r="D430" s="3"/>
      <c r="E430" s="3"/>
      <c r="F430" s="3"/>
      <c r="G430" s="3"/>
      <c r="H430" s="3"/>
    </row>
    <row r="431" spans="1:8" x14ac:dyDescent="0.25">
      <c r="A431" s="3"/>
      <c r="B431" s="3"/>
      <c r="C431" s="3"/>
      <c r="D431" s="3"/>
      <c r="E431" s="3"/>
      <c r="F431" s="3"/>
      <c r="G431" s="3"/>
      <c r="H431" s="3"/>
    </row>
    <row r="432" spans="1:8" x14ac:dyDescent="0.25">
      <c r="A432" s="3"/>
      <c r="B432" s="3"/>
      <c r="C432" s="3"/>
      <c r="D432" s="3"/>
      <c r="E432" s="3"/>
      <c r="F432" s="3"/>
      <c r="G432" s="3"/>
      <c r="H432" s="3"/>
    </row>
    <row r="433" spans="1:8" x14ac:dyDescent="0.25">
      <c r="A433" s="3"/>
      <c r="B433" s="3"/>
      <c r="C433" s="3"/>
      <c r="D433" s="3"/>
      <c r="E433" s="3"/>
      <c r="F433" s="3"/>
      <c r="G433" s="3"/>
      <c r="H433" s="3"/>
    </row>
    <row r="434" spans="1:8" x14ac:dyDescent="0.25">
      <c r="A434" s="3"/>
      <c r="B434" s="3"/>
      <c r="C434" s="3"/>
      <c r="D434" s="3"/>
      <c r="E434" s="3"/>
      <c r="F434" s="3"/>
      <c r="G434" s="3"/>
      <c r="H434" s="3"/>
    </row>
    <row r="435" spans="1:8" x14ac:dyDescent="0.25">
      <c r="A435" s="3"/>
      <c r="B435" s="3"/>
      <c r="C435" s="3"/>
      <c r="D435" s="3"/>
      <c r="E435" s="3"/>
      <c r="F435" s="3"/>
      <c r="G435" s="3"/>
      <c r="H435" s="3"/>
    </row>
    <row r="436" spans="1:8" x14ac:dyDescent="0.25">
      <c r="A436" s="3"/>
      <c r="B436" s="3"/>
      <c r="C436" s="3"/>
      <c r="D436" s="3"/>
      <c r="E436" s="3"/>
      <c r="F436" s="3"/>
      <c r="G436" s="3"/>
      <c r="H436" s="3"/>
    </row>
    <row r="437" spans="1:8" x14ac:dyDescent="0.25">
      <c r="A437" s="3"/>
      <c r="B437" s="3"/>
      <c r="C437" s="3"/>
      <c r="D437" s="3"/>
      <c r="E437" s="3"/>
      <c r="F437" s="3"/>
      <c r="G437" s="3"/>
      <c r="H437" s="3"/>
    </row>
    <row r="438" spans="1:8" x14ac:dyDescent="0.25">
      <c r="A438" s="3"/>
      <c r="B438" s="3"/>
      <c r="C438" s="3"/>
      <c r="D438" s="3"/>
      <c r="E438" s="3"/>
      <c r="F438" s="3"/>
      <c r="G438" s="3"/>
      <c r="H438" s="3"/>
    </row>
    <row r="439" spans="1:8" x14ac:dyDescent="0.25">
      <c r="A439" s="3"/>
      <c r="B439" s="3"/>
      <c r="C439" s="3"/>
      <c r="D439" s="3"/>
      <c r="E439" s="3"/>
      <c r="F439" s="3"/>
      <c r="G439" s="3"/>
      <c r="H439" s="3"/>
    </row>
    <row r="440" spans="1:8" x14ac:dyDescent="0.25">
      <c r="A440" s="3"/>
      <c r="B440" s="3"/>
      <c r="C440" s="3"/>
      <c r="D440" s="3"/>
      <c r="E440" s="3"/>
      <c r="F440" s="3"/>
      <c r="G440" s="3"/>
      <c r="H440" s="3"/>
    </row>
    <row r="441" spans="1:8" x14ac:dyDescent="0.25">
      <c r="A441" s="3"/>
      <c r="B441" s="3"/>
      <c r="C441" s="3"/>
      <c r="D441" s="3"/>
      <c r="E441" s="3"/>
      <c r="F441" s="3"/>
      <c r="G441" s="3"/>
      <c r="H441" s="3"/>
    </row>
    <row r="442" spans="1:8" x14ac:dyDescent="0.25">
      <c r="A442" s="3"/>
      <c r="B442" s="3"/>
      <c r="C442" s="3"/>
      <c r="D442" s="3"/>
      <c r="E442" s="3"/>
      <c r="F442" s="3"/>
      <c r="G442" s="3"/>
      <c r="H442" s="3"/>
    </row>
    <row r="443" spans="1:8" x14ac:dyDescent="0.25">
      <c r="A443" s="3"/>
      <c r="B443" s="3"/>
      <c r="C443" s="3"/>
      <c r="D443" s="3"/>
      <c r="E443" s="3"/>
      <c r="F443" s="3"/>
      <c r="G443" s="3"/>
      <c r="H443" s="3"/>
    </row>
    <row r="444" spans="1:8" x14ac:dyDescent="0.25">
      <c r="A444" s="3"/>
      <c r="B444" s="3"/>
      <c r="C444" s="3"/>
      <c r="D444" s="3"/>
      <c r="E444" s="3"/>
      <c r="F444" s="3"/>
      <c r="G444" s="3"/>
      <c r="H444" s="3"/>
    </row>
    <row r="445" spans="1:8" x14ac:dyDescent="0.25">
      <c r="A445" s="3"/>
      <c r="B445" s="3"/>
      <c r="C445" s="3"/>
      <c r="D445" s="3"/>
      <c r="E445" s="3"/>
      <c r="F445" s="3"/>
      <c r="G445" s="3"/>
      <c r="H445" s="3"/>
    </row>
    <row r="446" spans="1:8" x14ac:dyDescent="0.25">
      <c r="A446" s="3"/>
      <c r="B446" s="3"/>
      <c r="C446" s="3"/>
      <c r="D446" s="3"/>
      <c r="E446" s="3"/>
      <c r="F446" s="3"/>
      <c r="G446" s="3"/>
      <c r="H446" s="3"/>
    </row>
    <row r="447" spans="1:8" x14ac:dyDescent="0.25">
      <c r="A447" s="3"/>
      <c r="B447" s="3"/>
      <c r="C447" s="3"/>
      <c r="D447" s="3"/>
      <c r="E447" s="3"/>
      <c r="F447" s="3"/>
      <c r="G447" s="3"/>
      <c r="H447" s="3"/>
    </row>
    <row r="448" spans="1:8" x14ac:dyDescent="0.25">
      <c r="A448" s="3"/>
      <c r="B448" s="3"/>
      <c r="C448" s="3"/>
      <c r="D448" s="3"/>
      <c r="E448" s="3"/>
      <c r="F448" s="3"/>
      <c r="G448" s="3"/>
      <c r="H448" s="3"/>
    </row>
    <row r="449" spans="1:8" x14ac:dyDescent="0.25">
      <c r="A449" s="3"/>
      <c r="B449" s="3"/>
      <c r="C449" s="3"/>
      <c r="D449" s="3"/>
      <c r="E449" s="3"/>
      <c r="F449" s="3"/>
      <c r="G449" s="3"/>
      <c r="H449" s="3"/>
    </row>
    <row r="450" spans="1:8" x14ac:dyDescent="0.25">
      <c r="A450" s="3"/>
      <c r="B450" s="3"/>
      <c r="C450" s="3"/>
      <c r="D450" s="3"/>
      <c r="E450" s="3"/>
      <c r="F450" s="3"/>
      <c r="G450" s="3"/>
      <c r="H450" s="3"/>
    </row>
    <row r="451" spans="1:8" x14ac:dyDescent="0.25">
      <c r="A451" s="3"/>
      <c r="B451" s="3"/>
      <c r="C451" s="3"/>
      <c r="D451" s="3"/>
      <c r="E451" s="3"/>
      <c r="F451" s="3"/>
      <c r="G451" s="3"/>
      <c r="H451" s="3"/>
    </row>
    <row r="452" spans="1:8" x14ac:dyDescent="0.25">
      <c r="A452" s="3"/>
      <c r="B452" s="3"/>
      <c r="C452" s="3"/>
      <c r="D452" s="3"/>
      <c r="E452" s="3"/>
      <c r="F452" s="3"/>
      <c r="G452" s="3"/>
      <c r="H452" s="3"/>
    </row>
    <row r="453" spans="1:8" x14ac:dyDescent="0.25">
      <c r="A453" s="3"/>
      <c r="B453" s="3"/>
      <c r="C453" s="3"/>
      <c r="D453" s="3"/>
      <c r="E453" s="3"/>
      <c r="F453" s="3"/>
      <c r="G453" s="3"/>
      <c r="H453" s="3"/>
    </row>
    <row r="454" spans="1:8" x14ac:dyDescent="0.25">
      <c r="A454" s="3"/>
      <c r="B454" s="3"/>
      <c r="C454" s="3"/>
      <c r="D454" s="3"/>
      <c r="E454" s="3"/>
      <c r="F454" s="3"/>
      <c r="G454" s="3"/>
      <c r="H454" s="3"/>
    </row>
    <row r="455" spans="1:8" x14ac:dyDescent="0.25">
      <c r="A455" s="3"/>
      <c r="B455" s="3"/>
      <c r="C455" s="3"/>
      <c r="D455" s="3"/>
      <c r="E455" s="3"/>
      <c r="F455" s="3"/>
      <c r="G455" s="3"/>
      <c r="H455" s="3"/>
    </row>
    <row r="456" spans="1:8" x14ac:dyDescent="0.25">
      <c r="A456" s="3"/>
      <c r="B456" s="3"/>
      <c r="C456" s="3"/>
      <c r="D456" s="3"/>
      <c r="E456" s="3"/>
      <c r="F456" s="3"/>
      <c r="G456" s="3"/>
      <c r="H456" s="3"/>
    </row>
    <row r="457" spans="1:8" x14ac:dyDescent="0.25">
      <c r="A457" s="3"/>
      <c r="B457" s="3"/>
      <c r="C457" s="3"/>
      <c r="D457" s="3"/>
      <c r="E457" s="3"/>
      <c r="F457" s="3"/>
      <c r="G457" s="3"/>
      <c r="H457" s="3"/>
    </row>
    <row r="458" spans="1:8" x14ac:dyDescent="0.25">
      <c r="A458" s="3"/>
      <c r="B458" s="3"/>
      <c r="C458" s="3"/>
      <c r="D458" s="3"/>
      <c r="E458" s="3"/>
      <c r="F458" s="3"/>
      <c r="G458" s="3"/>
      <c r="H458" s="3"/>
    </row>
    <row r="459" spans="1:8" x14ac:dyDescent="0.25">
      <c r="A459" s="3"/>
      <c r="B459" s="3"/>
      <c r="C459" s="3"/>
      <c r="D459" s="3"/>
      <c r="E459" s="3"/>
      <c r="F459" s="3"/>
      <c r="G459" s="3"/>
      <c r="H459" s="3"/>
    </row>
    <row r="460" spans="1:8" x14ac:dyDescent="0.25">
      <c r="A460" s="3"/>
      <c r="B460" s="3"/>
      <c r="C460" s="3"/>
      <c r="D460" s="3"/>
      <c r="E460" s="3"/>
      <c r="F460" s="3"/>
      <c r="G460" s="3"/>
      <c r="H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  <row r="476" spans="1:8" x14ac:dyDescent="0.25">
      <c r="A476" s="3"/>
      <c r="B476" s="3"/>
      <c r="C476" s="3"/>
      <c r="D476" s="3"/>
      <c r="E476" s="3"/>
      <c r="F476" s="3"/>
      <c r="G476" s="3"/>
      <c r="H476" s="3"/>
    </row>
    <row r="477" spans="1:8" x14ac:dyDescent="0.25">
      <c r="A477" s="3"/>
      <c r="B477" s="3"/>
      <c r="C477" s="3"/>
      <c r="D477" s="3"/>
      <c r="E477" s="3"/>
      <c r="F477" s="3"/>
      <c r="G477" s="3"/>
      <c r="H477" s="3"/>
    </row>
    <row r="478" spans="1:8" x14ac:dyDescent="0.25">
      <c r="A478" s="3"/>
      <c r="B478" s="3"/>
      <c r="C478" s="3"/>
      <c r="D478" s="3"/>
      <c r="E478" s="3"/>
      <c r="F478" s="3"/>
      <c r="G478" s="3"/>
      <c r="H478" s="3"/>
    </row>
    <row r="479" spans="1:8" x14ac:dyDescent="0.25">
      <c r="A479" s="3"/>
      <c r="B479" s="3"/>
      <c r="C479" s="3"/>
      <c r="D479" s="3"/>
      <c r="E479" s="3"/>
      <c r="F479" s="3"/>
      <c r="G479" s="3"/>
      <c r="H479" s="3"/>
    </row>
    <row r="480" spans="1:8" x14ac:dyDescent="0.25">
      <c r="A480" s="3"/>
      <c r="B480" s="3"/>
      <c r="C480" s="3"/>
      <c r="D480" s="3"/>
      <c r="E480" s="3"/>
      <c r="F480" s="3"/>
      <c r="G480" s="3"/>
      <c r="H480" s="3"/>
    </row>
    <row r="481" spans="1:8" x14ac:dyDescent="0.25">
      <c r="A481" s="3"/>
      <c r="B481" s="3"/>
      <c r="C481" s="3"/>
      <c r="D481" s="3"/>
      <c r="E481" s="3"/>
      <c r="F481" s="3"/>
      <c r="G481" s="3"/>
      <c r="H481" s="3"/>
    </row>
    <row r="482" spans="1:8" x14ac:dyDescent="0.25">
      <c r="A482" s="3"/>
      <c r="B482" s="3"/>
      <c r="C482" s="3"/>
      <c r="D482" s="3"/>
      <c r="E482" s="3"/>
      <c r="F482" s="3"/>
      <c r="G482" s="3"/>
      <c r="H482" s="3"/>
    </row>
    <row r="483" spans="1:8" x14ac:dyDescent="0.25">
      <c r="A483" s="3"/>
      <c r="B483" s="3"/>
      <c r="C483" s="3"/>
      <c r="D483" s="3"/>
      <c r="E483" s="3"/>
      <c r="F483" s="3"/>
      <c r="G483" s="3"/>
      <c r="H483" s="3"/>
    </row>
    <row r="484" spans="1:8" x14ac:dyDescent="0.25">
      <c r="A484" s="3"/>
      <c r="B484" s="3"/>
      <c r="C484" s="3"/>
      <c r="D484" s="3"/>
      <c r="E484" s="3"/>
      <c r="F484" s="3"/>
      <c r="G484" s="3"/>
      <c r="H484" s="3"/>
    </row>
    <row r="485" spans="1:8" x14ac:dyDescent="0.25">
      <c r="A485" s="3"/>
      <c r="B485" s="3"/>
      <c r="C485" s="3"/>
      <c r="D485" s="3"/>
      <c r="E485" s="3"/>
      <c r="F485" s="3"/>
      <c r="G485" s="3"/>
      <c r="H485" s="3"/>
    </row>
    <row r="486" spans="1:8" x14ac:dyDescent="0.25">
      <c r="A486" s="3"/>
      <c r="B486" s="3"/>
      <c r="C486" s="3"/>
      <c r="D486" s="3"/>
      <c r="E486" s="3"/>
      <c r="F486" s="3"/>
      <c r="G486" s="3"/>
      <c r="H486" s="3"/>
    </row>
    <row r="487" spans="1:8" x14ac:dyDescent="0.25">
      <c r="A487" s="3"/>
      <c r="B487" s="3"/>
      <c r="C487" s="3"/>
      <c r="D487" s="3"/>
      <c r="E487" s="3"/>
      <c r="F487" s="3"/>
      <c r="G487" s="3"/>
      <c r="H487" s="3"/>
    </row>
    <row r="488" spans="1:8" x14ac:dyDescent="0.25">
      <c r="A488" s="3"/>
      <c r="B488" s="3"/>
      <c r="C488" s="3"/>
      <c r="D488" s="3"/>
      <c r="E488" s="3"/>
      <c r="F488" s="3"/>
      <c r="G488" s="3"/>
      <c r="H488" s="3"/>
    </row>
    <row r="489" spans="1:8" x14ac:dyDescent="0.25">
      <c r="A489" s="3"/>
      <c r="B489" s="3"/>
      <c r="C489" s="3"/>
      <c r="D489" s="3"/>
      <c r="E489" s="3"/>
      <c r="F489" s="3"/>
      <c r="G489" s="3"/>
      <c r="H489" s="3"/>
    </row>
    <row r="490" spans="1:8" x14ac:dyDescent="0.25">
      <c r="A490" s="3"/>
      <c r="B490" s="3"/>
      <c r="C490" s="3"/>
      <c r="D490" s="3"/>
      <c r="E490" s="3"/>
      <c r="F490" s="3"/>
      <c r="G490" s="3"/>
      <c r="H490" s="3"/>
    </row>
    <row r="491" spans="1:8" x14ac:dyDescent="0.25">
      <c r="A491" s="3"/>
      <c r="B491" s="3"/>
      <c r="C491" s="3"/>
      <c r="D491" s="3"/>
      <c r="E491" s="3"/>
      <c r="F491" s="3"/>
      <c r="G491" s="3"/>
      <c r="H491" s="3"/>
    </row>
    <row r="492" spans="1:8" x14ac:dyDescent="0.25">
      <c r="A492" s="3"/>
      <c r="B492" s="3"/>
      <c r="C492" s="3"/>
      <c r="D492" s="3"/>
      <c r="E492" s="3"/>
      <c r="F492" s="3"/>
      <c r="G492" s="3"/>
      <c r="H492" s="3"/>
    </row>
    <row r="493" spans="1:8" x14ac:dyDescent="0.25">
      <c r="A493" s="3"/>
      <c r="B493" s="3"/>
      <c r="C493" s="3"/>
      <c r="D493" s="3"/>
      <c r="E493" s="3"/>
      <c r="F493" s="3"/>
      <c r="G493" s="3"/>
      <c r="H493" s="3"/>
    </row>
    <row r="494" spans="1:8" x14ac:dyDescent="0.25">
      <c r="A494" s="3"/>
      <c r="B494" s="3"/>
      <c r="C494" s="3"/>
      <c r="D494" s="3"/>
      <c r="E494" s="3"/>
      <c r="F494" s="3"/>
      <c r="G494" s="3"/>
      <c r="H494" s="3"/>
    </row>
    <row r="495" spans="1:8" x14ac:dyDescent="0.25">
      <c r="A495" s="3"/>
      <c r="B495" s="3"/>
      <c r="C495" s="3"/>
      <c r="D495" s="3"/>
      <c r="E495" s="3"/>
      <c r="F495" s="3"/>
      <c r="G495" s="3"/>
      <c r="H495" s="3"/>
    </row>
    <row r="496" spans="1:8" x14ac:dyDescent="0.25">
      <c r="A496" s="3"/>
      <c r="B496" s="3"/>
      <c r="C496" s="3"/>
      <c r="D496" s="3"/>
      <c r="E496" s="3"/>
      <c r="F496" s="3"/>
      <c r="G496" s="3"/>
      <c r="H496" s="3"/>
    </row>
    <row r="497" spans="1:8" x14ac:dyDescent="0.25">
      <c r="A497" s="3"/>
      <c r="B497" s="3"/>
      <c r="C497" s="3"/>
      <c r="D497" s="3"/>
      <c r="E497" s="3"/>
      <c r="F497" s="3"/>
      <c r="G497" s="3"/>
      <c r="H497" s="3"/>
    </row>
    <row r="498" spans="1:8" x14ac:dyDescent="0.25">
      <c r="A498" s="3"/>
      <c r="B498" s="3"/>
      <c r="C498" s="3"/>
      <c r="D498" s="3"/>
      <c r="E498" s="3"/>
      <c r="F498" s="3"/>
      <c r="G498" s="3"/>
      <c r="H498" s="3"/>
    </row>
    <row r="499" spans="1:8" x14ac:dyDescent="0.25">
      <c r="A499" s="3"/>
      <c r="B499" s="3"/>
      <c r="C499" s="3"/>
      <c r="D499" s="3"/>
      <c r="E499" s="3"/>
      <c r="F499" s="3"/>
      <c r="G499" s="3"/>
      <c r="H499" s="3"/>
    </row>
    <row r="500" spans="1:8" x14ac:dyDescent="0.25">
      <c r="A500" s="3"/>
      <c r="B500" s="3"/>
      <c r="C500" s="3"/>
      <c r="D500" s="3"/>
      <c r="E500" s="3"/>
      <c r="F500" s="3"/>
      <c r="G500" s="3"/>
      <c r="H500" s="3"/>
    </row>
    <row r="501" spans="1:8" x14ac:dyDescent="0.25">
      <c r="A501" s="3"/>
      <c r="B501" s="3"/>
      <c r="C501" s="3"/>
      <c r="D501" s="3"/>
      <c r="E501" s="3"/>
      <c r="F501" s="3"/>
      <c r="G501" s="3"/>
      <c r="H501" s="3"/>
    </row>
    <row r="502" spans="1:8" x14ac:dyDescent="0.25">
      <c r="A502" s="3"/>
      <c r="B502" s="3"/>
      <c r="C502" s="3"/>
      <c r="D502" s="3"/>
      <c r="E502" s="3"/>
      <c r="F502" s="3"/>
      <c r="G502" s="3"/>
      <c r="H502" s="3"/>
    </row>
    <row r="503" spans="1:8" x14ac:dyDescent="0.25">
      <c r="A503" s="3"/>
      <c r="B503" s="3"/>
      <c r="C503" s="3"/>
      <c r="D503" s="3"/>
      <c r="E503" s="3"/>
      <c r="F503" s="3"/>
      <c r="G503" s="3"/>
      <c r="H503" s="3"/>
    </row>
    <row r="504" spans="1:8" x14ac:dyDescent="0.25">
      <c r="A504" s="3"/>
      <c r="B504" s="3"/>
      <c r="C504" s="3"/>
      <c r="D504" s="3"/>
      <c r="E504" s="3"/>
      <c r="F504" s="3"/>
      <c r="G504" s="3"/>
      <c r="H504" s="3"/>
    </row>
    <row r="505" spans="1:8" x14ac:dyDescent="0.25">
      <c r="A505" s="3"/>
      <c r="B505" s="3"/>
      <c r="C505" s="3"/>
      <c r="D505" s="3"/>
      <c r="E505" s="3"/>
      <c r="F505" s="3"/>
      <c r="G505" s="3"/>
      <c r="H505" s="3"/>
    </row>
    <row r="506" spans="1:8" x14ac:dyDescent="0.25">
      <c r="A506" s="3"/>
      <c r="B506" s="3"/>
      <c r="C506" s="3"/>
      <c r="D506" s="3"/>
      <c r="E506" s="3"/>
      <c r="F506" s="3"/>
      <c r="G506" s="3"/>
      <c r="H506" s="3"/>
    </row>
    <row r="507" spans="1:8" x14ac:dyDescent="0.25">
      <c r="A507" s="3"/>
      <c r="B507" s="3"/>
      <c r="C507" s="3"/>
      <c r="D507" s="3"/>
      <c r="E507" s="3"/>
      <c r="F507" s="3"/>
      <c r="G507" s="3"/>
      <c r="H507" s="3"/>
    </row>
    <row r="508" spans="1:8" x14ac:dyDescent="0.25">
      <c r="A508" s="3"/>
      <c r="B508" s="3"/>
      <c r="C508" s="3"/>
      <c r="D508" s="3"/>
      <c r="E508" s="3"/>
      <c r="F508" s="3"/>
      <c r="G508" s="3"/>
      <c r="H508" s="3"/>
    </row>
    <row r="509" spans="1:8" x14ac:dyDescent="0.25">
      <c r="A509" s="3"/>
      <c r="B509" s="3"/>
      <c r="C509" s="3"/>
      <c r="D509" s="3"/>
      <c r="E509" s="3"/>
      <c r="F509" s="3"/>
      <c r="G509" s="3"/>
      <c r="H509" s="3"/>
    </row>
    <row r="510" spans="1:8" x14ac:dyDescent="0.25">
      <c r="A510" s="3"/>
      <c r="B510" s="3"/>
      <c r="C510" s="3"/>
      <c r="D510" s="3"/>
      <c r="E510" s="3"/>
      <c r="F510" s="3"/>
      <c r="G510" s="3"/>
      <c r="H510" s="3"/>
    </row>
    <row r="511" spans="1:8" x14ac:dyDescent="0.25">
      <c r="A511" s="3"/>
      <c r="B511" s="3"/>
      <c r="C511" s="3"/>
      <c r="D511" s="3"/>
      <c r="E511" s="3"/>
      <c r="F511" s="3"/>
      <c r="G511" s="3"/>
      <c r="H511" s="3"/>
    </row>
    <row r="512" spans="1:8" x14ac:dyDescent="0.25">
      <c r="A512" s="3"/>
      <c r="B512" s="3"/>
      <c r="C512" s="3"/>
      <c r="D512" s="3"/>
      <c r="E512" s="3"/>
      <c r="F512" s="3"/>
      <c r="G512" s="3"/>
      <c r="H512" s="3"/>
    </row>
    <row r="513" spans="1:8" x14ac:dyDescent="0.25">
      <c r="A513" s="3"/>
      <c r="B513" s="3"/>
      <c r="C513" s="3"/>
      <c r="D513" s="3"/>
      <c r="E513" s="3"/>
      <c r="F513" s="3"/>
      <c r="G513" s="3"/>
      <c r="H513" s="3"/>
    </row>
    <row r="514" spans="1:8" x14ac:dyDescent="0.25">
      <c r="A514" s="3"/>
      <c r="B514" s="3"/>
      <c r="C514" s="3"/>
      <c r="D514" s="3"/>
      <c r="E514" s="3"/>
      <c r="F514" s="3"/>
      <c r="G514" s="3"/>
      <c r="H514" s="3"/>
    </row>
    <row r="515" spans="1:8" x14ac:dyDescent="0.25">
      <c r="A515" s="3"/>
      <c r="B515" s="3"/>
      <c r="C515" s="3"/>
      <c r="D515" s="3"/>
      <c r="E515" s="3"/>
      <c r="F515" s="3"/>
      <c r="G515" s="3"/>
      <c r="H515" s="3"/>
    </row>
    <row r="516" spans="1:8" x14ac:dyDescent="0.25">
      <c r="A516" s="3"/>
      <c r="B516" s="3"/>
      <c r="C516" s="3"/>
      <c r="D516" s="3"/>
      <c r="E516" s="3"/>
      <c r="F516" s="3"/>
      <c r="G516" s="3"/>
      <c r="H516" s="3"/>
    </row>
    <row r="517" spans="1:8" x14ac:dyDescent="0.25">
      <c r="A517" s="3"/>
      <c r="B517" s="3"/>
      <c r="C517" s="3"/>
      <c r="D517" s="3"/>
      <c r="E517" s="3"/>
      <c r="F517" s="3"/>
      <c r="G517" s="3"/>
      <c r="H517" s="3"/>
    </row>
    <row r="518" spans="1:8" x14ac:dyDescent="0.25">
      <c r="A518" s="3"/>
      <c r="B518" s="3"/>
      <c r="C518" s="3"/>
      <c r="D518" s="3"/>
      <c r="E518" s="3"/>
      <c r="F518" s="3"/>
      <c r="G518" s="3"/>
      <c r="H518" s="3"/>
    </row>
    <row r="519" spans="1:8" x14ac:dyDescent="0.25">
      <c r="A519" s="3"/>
      <c r="B519" s="3"/>
      <c r="C519" s="3"/>
      <c r="D519" s="3"/>
      <c r="E519" s="3"/>
      <c r="F519" s="3"/>
      <c r="G519" s="3"/>
      <c r="H519" s="3"/>
    </row>
    <row r="520" spans="1:8" x14ac:dyDescent="0.25">
      <c r="A520" s="3"/>
      <c r="B520" s="3"/>
      <c r="C520" s="3"/>
      <c r="D520" s="3"/>
      <c r="E520" s="3"/>
      <c r="F520" s="3"/>
      <c r="G520" s="3"/>
      <c r="H520" s="3"/>
    </row>
    <row r="521" spans="1:8" x14ac:dyDescent="0.25">
      <c r="A521" s="3"/>
      <c r="B521" s="3"/>
      <c r="C521" s="3"/>
      <c r="D521" s="3"/>
      <c r="E521" s="3"/>
      <c r="F521" s="3"/>
      <c r="G521" s="3"/>
      <c r="H521" s="3"/>
    </row>
    <row r="522" spans="1:8" x14ac:dyDescent="0.25">
      <c r="A522" s="3"/>
      <c r="B522" s="3"/>
      <c r="C522" s="3"/>
      <c r="D522" s="3"/>
      <c r="E522" s="3"/>
      <c r="F522" s="3"/>
      <c r="G522" s="3"/>
      <c r="H522" s="3"/>
    </row>
    <row r="523" spans="1:8" x14ac:dyDescent="0.25">
      <c r="A523" s="3"/>
      <c r="B523" s="3"/>
      <c r="C523" s="3"/>
      <c r="D523" s="3"/>
      <c r="E523" s="3"/>
      <c r="F523" s="3"/>
      <c r="G523" s="3"/>
      <c r="H523" s="3"/>
    </row>
    <row r="524" spans="1:8" x14ac:dyDescent="0.25">
      <c r="A524" s="3"/>
      <c r="B524" s="3"/>
      <c r="C524" s="3"/>
      <c r="D524" s="3"/>
      <c r="E524" s="3"/>
      <c r="F524" s="3"/>
      <c r="G524" s="3"/>
      <c r="H524" s="3"/>
    </row>
    <row r="525" spans="1:8" x14ac:dyDescent="0.25">
      <c r="A525" s="3"/>
      <c r="B525" s="3"/>
      <c r="C525" s="3"/>
      <c r="D525" s="3"/>
      <c r="E525" s="3"/>
      <c r="F525" s="3"/>
      <c r="G525" s="3"/>
      <c r="H525" s="3"/>
    </row>
    <row r="526" spans="1:8" x14ac:dyDescent="0.25">
      <c r="A526" s="3"/>
      <c r="B526" s="3"/>
      <c r="C526" s="3"/>
      <c r="D526" s="3"/>
      <c r="E526" s="3"/>
      <c r="F526" s="3"/>
      <c r="G526" s="3"/>
      <c r="H526" s="3"/>
    </row>
    <row r="527" spans="1:8" x14ac:dyDescent="0.25">
      <c r="A527" s="3"/>
      <c r="B527" s="3"/>
      <c r="C527" s="3"/>
      <c r="D527" s="3"/>
      <c r="E527" s="3"/>
      <c r="F527" s="3"/>
      <c r="G527" s="3"/>
      <c r="H527" s="3"/>
    </row>
    <row r="528" spans="1:8" x14ac:dyDescent="0.25">
      <c r="A528" s="3"/>
      <c r="B528" s="3"/>
      <c r="C528" s="3"/>
      <c r="D528" s="3"/>
      <c r="E528" s="3"/>
      <c r="F528" s="3"/>
      <c r="G528" s="3"/>
      <c r="H528" s="3"/>
    </row>
    <row r="529" spans="1:8" x14ac:dyDescent="0.25">
      <c r="A529" s="3"/>
      <c r="B529" s="3"/>
      <c r="C529" s="3"/>
      <c r="D529" s="3"/>
      <c r="E529" s="3"/>
      <c r="F529" s="3"/>
      <c r="G529" s="3"/>
      <c r="H529" s="3"/>
    </row>
    <row r="530" spans="1:8" x14ac:dyDescent="0.25">
      <c r="A530" s="3"/>
      <c r="B530" s="3"/>
      <c r="C530" s="3"/>
      <c r="D530" s="3"/>
      <c r="E530" s="3"/>
      <c r="F530" s="3"/>
      <c r="G530" s="3"/>
      <c r="H530" s="3"/>
    </row>
    <row r="531" spans="1:8" x14ac:dyDescent="0.25">
      <c r="A531" s="3"/>
      <c r="B531" s="3"/>
      <c r="C531" s="3"/>
      <c r="D531" s="3"/>
      <c r="E531" s="3"/>
      <c r="F531" s="3"/>
      <c r="G531" s="3"/>
      <c r="H531" s="3"/>
    </row>
    <row r="532" spans="1:8" x14ac:dyDescent="0.25">
      <c r="A532" s="3"/>
      <c r="B532" s="3"/>
      <c r="C532" s="3"/>
      <c r="D532" s="3"/>
      <c r="E532" s="3"/>
      <c r="F532" s="3"/>
      <c r="G532" s="3"/>
      <c r="H532" s="3"/>
    </row>
    <row r="533" spans="1:8" x14ac:dyDescent="0.25">
      <c r="A533" s="3"/>
      <c r="B533" s="3"/>
      <c r="C533" s="3"/>
      <c r="D533" s="3"/>
      <c r="E533" s="3"/>
      <c r="F533" s="3"/>
      <c r="G533" s="3"/>
      <c r="H533" s="3"/>
    </row>
    <row r="534" spans="1:8" x14ac:dyDescent="0.25">
      <c r="A534" s="3"/>
      <c r="B534" s="3"/>
      <c r="C534" s="3"/>
      <c r="D534" s="3"/>
      <c r="E534" s="3"/>
      <c r="F534" s="3"/>
      <c r="G534" s="3"/>
      <c r="H534" s="3"/>
    </row>
    <row r="535" spans="1:8" x14ac:dyDescent="0.25">
      <c r="A535" s="3"/>
      <c r="B535" s="3"/>
      <c r="C535" s="3"/>
      <c r="D535" s="3"/>
      <c r="E535" s="3"/>
      <c r="F535" s="3"/>
      <c r="G535" s="3"/>
      <c r="H535" s="3"/>
    </row>
    <row r="536" spans="1:8" x14ac:dyDescent="0.25">
      <c r="A536" s="3"/>
      <c r="B536" s="3"/>
      <c r="C536" s="3"/>
      <c r="D536" s="3"/>
      <c r="E536" s="3"/>
      <c r="F536" s="3"/>
      <c r="G536" s="3"/>
      <c r="H536" s="3"/>
    </row>
    <row r="537" spans="1:8" x14ac:dyDescent="0.25">
      <c r="A537" s="3"/>
      <c r="B537" s="3"/>
      <c r="C537" s="3"/>
      <c r="D537" s="3"/>
      <c r="E537" s="3"/>
      <c r="F537" s="3"/>
      <c r="G537" s="3"/>
      <c r="H537" s="3"/>
    </row>
    <row r="538" spans="1:8" x14ac:dyDescent="0.25">
      <c r="A538" s="3"/>
      <c r="B538" s="3"/>
      <c r="C538" s="3"/>
      <c r="D538" s="3"/>
      <c r="E538" s="3"/>
      <c r="F538" s="3"/>
      <c r="G538" s="3"/>
      <c r="H538" s="3"/>
    </row>
    <row r="539" spans="1:8" x14ac:dyDescent="0.25">
      <c r="A539" s="3"/>
      <c r="B539" s="3"/>
      <c r="C539" s="3"/>
      <c r="D539" s="3"/>
      <c r="E539" s="3"/>
      <c r="F539" s="3"/>
      <c r="G539" s="3"/>
      <c r="H539" s="3"/>
    </row>
    <row r="540" spans="1:8" x14ac:dyDescent="0.25">
      <c r="A540" s="3"/>
      <c r="B540" s="3"/>
      <c r="C540" s="3"/>
      <c r="D540" s="3"/>
      <c r="E540" s="3"/>
      <c r="F540" s="3"/>
      <c r="G540" s="3"/>
      <c r="H540" s="3"/>
    </row>
    <row r="541" spans="1:8" x14ac:dyDescent="0.25">
      <c r="A541" s="3"/>
      <c r="B541" s="3"/>
      <c r="C541" s="3"/>
      <c r="D541" s="3"/>
      <c r="E541" s="3"/>
      <c r="F541" s="3"/>
      <c r="G541" s="3"/>
      <c r="H541" s="3"/>
    </row>
    <row r="542" spans="1:8" x14ac:dyDescent="0.25">
      <c r="A542" s="3"/>
      <c r="B542" s="3"/>
      <c r="C542" s="3"/>
      <c r="D542" s="3"/>
      <c r="E542" s="3"/>
      <c r="F542" s="3"/>
      <c r="G542" s="3"/>
      <c r="H542" s="3"/>
    </row>
    <row r="543" spans="1:8" x14ac:dyDescent="0.25">
      <c r="A543" s="3"/>
      <c r="B543" s="3"/>
      <c r="C543" s="3"/>
      <c r="D543" s="3"/>
      <c r="E543" s="3"/>
      <c r="F543" s="3"/>
      <c r="G543" s="3"/>
      <c r="H543" s="3"/>
    </row>
    <row r="544" spans="1:8" x14ac:dyDescent="0.25">
      <c r="A544" s="3"/>
      <c r="B544" s="3"/>
      <c r="C544" s="3"/>
      <c r="D544" s="3"/>
      <c r="E544" s="3"/>
      <c r="F544" s="3"/>
      <c r="G544" s="3"/>
      <c r="H544" s="3"/>
    </row>
    <row r="545" spans="1:8" x14ac:dyDescent="0.25">
      <c r="A545" s="3"/>
      <c r="B545" s="3"/>
      <c r="C545" s="3"/>
      <c r="D545" s="3"/>
      <c r="E545" s="3"/>
      <c r="F545" s="3"/>
      <c r="G545" s="3"/>
      <c r="H545" s="3"/>
    </row>
    <row r="546" spans="1:8" x14ac:dyDescent="0.25">
      <c r="A546" s="3"/>
      <c r="B546" s="3"/>
      <c r="C546" s="3"/>
      <c r="D546" s="3"/>
      <c r="E546" s="3"/>
      <c r="F546" s="3"/>
      <c r="G546" s="3"/>
      <c r="H546" s="3"/>
    </row>
    <row r="547" spans="1:8" x14ac:dyDescent="0.25">
      <c r="A547" s="3"/>
      <c r="B547" s="3"/>
      <c r="C547" s="3"/>
      <c r="D547" s="3"/>
      <c r="E547" s="3"/>
      <c r="F547" s="3"/>
      <c r="G547" s="3"/>
      <c r="H547" s="3"/>
    </row>
    <row r="548" spans="1:8" x14ac:dyDescent="0.25">
      <c r="A548" s="3"/>
      <c r="B548" s="3"/>
      <c r="C548" s="3"/>
      <c r="D548" s="3"/>
      <c r="E548" s="3"/>
      <c r="F548" s="3"/>
      <c r="G548" s="3"/>
      <c r="H548" s="3"/>
    </row>
    <row r="549" spans="1:8" x14ac:dyDescent="0.25">
      <c r="A549" s="3"/>
      <c r="B549" s="3"/>
      <c r="C549" s="3"/>
      <c r="D549" s="3"/>
      <c r="E549" s="3"/>
      <c r="F549" s="3"/>
      <c r="G549" s="3"/>
      <c r="H549" s="3"/>
    </row>
    <row r="550" spans="1:8" x14ac:dyDescent="0.25">
      <c r="A550" s="3"/>
      <c r="B550" s="3"/>
      <c r="C550" s="3"/>
      <c r="D550" s="3"/>
      <c r="E550" s="3"/>
      <c r="F550" s="3"/>
      <c r="G550" s="3"/>
      <c r="H550" s="3"/>
    </row>
    <row r="551" spans="1:8" x14ac:dyDescent="0.25">
      <c r="A551" s="3"/>
      <c r="B551" s="3"/>
      <c r="C551" s="3"/>
      <c r="D551" s="3"/>
      <c r="E551" s="3"/>
      <c r="F551" s="3"/>
      <c r="G551" s="3"/>
      <c r="H551" s="3"/>
    </row>
    <row r="552" spans="1:8" x14ac:dyDescent="0.25">
      <c r="A552" s="3"/>
      <c r="B552" s="3"/>
      <c r="C552" s="3"/>
      <c r="D552" s="3"/>
      <c r="E552" s="3"/>
      <c r="F552" s="3"/>
      <c r="G552" s="3"/>
      <c r="H552" s="3"/>
    </row>
    <row r="553" spans="1:8" x14ac:dyDescent="0.25">
      <c r="A553" s="3"/>
      <c r="B553" s="3"/>
      <c r="C553" s="3"/>
      <c r="D553" s="3"/>
      <c r="E553" s="3"/>
      <c r="F553" s="3"/>
      <c r="G553" s="3"/>
      <c r="H553" s="3"/>
    </row>
    <row r="554" spans="1:8" x14ac:dyDescent="0.25">
      <c r="A554" s="3"/>
      <c r="B554" s="3"/>
      <c r="C554" s="3"/>
      <c r="D554" s="3"/>
      <c r="E554" s="3"/>
      <c r="F554" s="3"/>
      <c r="G554" s="3"/>
      <c r="H554" s="3"/>
    </row>
    <row r="555" spans="1:8" x14ac:dyDescent="0.25">
      <c r="A555" s="3"/>
      <c r="B555" s="3"/>
      <c r="C555" s="3"/>
      <c r="D555" s="3"/>
      <c r="E555" s="3"/>
      <c r="F555" s="3"/>
      <c r="G555" s="3"/>
      <c r="H555" s="3"/>
    </row>
    <row r="556" spans="1:8" x14ac:dyDescent="0.25">
      <c r="A556" s="3"/>
      <c r="B556" s="3"/>
      <c r="C556" s="3"/>
      <c r="D556" s="3"/>
      <c r="E556" s="3"/>
      <c r="F556" s="3"/>
      <c r="G556" s="3"/>
      <c r="H556" s="3"/>
    </row>
    <row r="557" spans="1:8" x14ac:dyDescent="0.25">
      <c r="A557" s="3"/>
      <c r="B557" s="3"/>
      <c r="C557" s="3"/>
      <c r="D557" s="3"/>
      <c r="E557" s="3"/>
      <c r="F557" s="3"/>
      <c r="G557" s="3"/>
      <c r="H557" s="3"/>
    </row>
    <row r="558" spans="1:8" x14ac:dyDescent="0.25">
      <c r="A558" s="3"/>
      <c r="B558" s="3"/>
      <c r="C558" s="3"/>
      <c r="D558" s="3"/>
      <c r="E558" s="3"/>
      <c r="F558" s="3"/>
      <c r="G558" s="3"/>
      <c r="H558" s="3"/>
    </row>
    <row r="559" spans="1:8" x14ac:dyDescent="0.25">
      <c r="A559" s="3"/>
      <c r="B559" s="3"/>
      <c r="C559" s="3"/>
      <c r="D559" s="3"/>
      <c r="E559" s="3"/>
      <c r="F559" s="3"/>
      <c r="G559" s="3"/>
      <c r="H559" s="3"/>
    </row>
    <row r="560" spans="1:8" x14ac:dyDescent="0.25">
      <c r="A560" s="3"/>
      <c r="B560" s="3"/>
      <c r="C560" s="3"/>
      <c r="D560" s="3"/>
      <c r="E560" s="3"/>
      <c r="F560" s="3"/>
      <c r="G560" s="3"/>
      <c r="H560" s="3"/>
    </row>
    <row r="561" spans="1:8" x14ac:dyDescent="0.25">
      <c r="A561" s="3"/>
      <c r="B561" s="3"/>
      <c r="C561" s="3"/>
      <c r="D561" s="3"/>
      <c r="E561" s="3"/>
      <c r="F561" s="3"/>
      <c r="G561" s="3"/>
      <c r="H561" s="3"/>
    </row>
    <row r="562" spans="1:8" x14ac:dyDescent="0.25">
      <c r="A562" s="3"/>
      <c r="B562" s="3"/>
      <c r="C562" s="3"/>
      <c r="D562" s="3"/>
      <c r="E562" s="3"/>
      <c r="F562" s="3"/>
      <c r="G562" s="3"/>
      <c r="H562" s="3"/>
    </row>
    <row r="563" spans="1:8" x14ac:dyDescent="0.25">
      <c r="A563" s="3"/>
      <c r="B563" s="3"/>
      <c r="C563" s="3"/>
      <c r="D563" s="3"/>
      <c r="E563" s="3"/>
      <c r="F563" s="3"/>
      <c r="G563" s="3"/>
      <c r="H563" s="3"/>
    </row>
    <row r="564" spans="1:8" x14ac:dyDescent="0.25">
      <c r="A564" s="3"/>
      <c r="B564" s="3"/>
      <c r="C564" s="3"/>
      <c r="D564" s="3"/>
      <c r="E564" s="3"/>
      <c r="F564" s="3"/>
      <c r="G564" s="3"/>
      <c r="H564" s="3"/>
    </row>
    <row r="565" spans="1:8" x14ac:dyDescent="0.25">
      <c r="A565" s="3"/>
      <c r="B565" s="3"/>
      <c r="C565" s="3"/>
      <c r="D565" s="3"/>
      <c r="E565" s="3"/>
      <c r="F565" s="3"/>
      <c r="G565" s="3"/>
      <c r="H565" s="3"/>
    </row>
    <row r="566" spans="1:8" x14ac:dyDescent="0.25">
      <c r="A566" s="3"/>
      <c r="B566" s="3"/>
      <c r="C566" s="3"/>
      <c r="D566" s="3"/>
      <c r="E566" s="3"/>
      <c r="F566" s="3"/>
      <c r="G566" s="3"/>
      <c r="H566" s="3"/>
    </row>
    <row r="567" spans="1:8" x14ac:dyDescent="0.25">
      <c r="A567" s="3"/>
      <c r="B567" s="3"/>
      <c r="C567" s="3"/>
      <c r="D567" s="3"/>
      <c r="E567" s="3"/>
      <c r="F567" s="3"/>
      <c r="G567" s="3"/>
      <c r="H567" s="3"/>
    </row>
    <row r="568" spans="1:8" x14ac:dyDescent="0.25">
      <c r="A568" s="3"/>
      <c r="B568" s="3"/>
      <c r="C568" s="3"/>
      <c r="D568" s="3"/>
      <c r="E568" s="3"/>
      <c r="F568" s="3"/>
      <c r="G568" s="3"/>
      <c r="H568" s="3"/>
    </row>
    <row r="569" spans="1:8" x14ac:dyDescent="0.25">
      <c r="A569" s="3"/>
      <c r="B569" s="3"/>
      <c r="C569" s="3"/>
      <c r="D569" s="3"/>
      <c r="E569" s="3"/>
      <c r="F569" s="3"/>
      <c r="G569" s="3"/>
      <c r="H569" s="3"/>
    </row>
    <row r="570" spans="1:8" x14ac:dyDescent="0.25">
      <c r="A570" s="3"/>
      <c r="B570" s="3"/>
      <c r="C570" s="3"/>
      <c r="D570" s="3"/>
      <c r="E570" s="3"/>
      <c r="F570" s="3"/>
      <c r="G570" s="3"/>
      <c r="H570" s="3"/>
    </row>
    <row r="571" spans="1:8" x14ac:dyDescent="0.25">
      <c r="A571" s="3"/>
      <c r="B571" s="3"/>
      <c r="C571" s="3"/>
      <c r="D571" s="3"/>
      <c r="E571" s="3"/>
      <c r="F571" s="3"/>
      <c r="G571" s="3"/>
      <c r="H571" s="3"/>
    </row>
    <row r="572" spans="1:8" x14ac:dyDescent="0.25">
      <c r="A572" s="3"/>
      <c r="B572" s="3"/>
      <c r="C572" s="3"/>
      <c r="D572" s="3"/>
      <c r="E572" s="3"/>
      <c r="F572" s="3"/>
      <c r="G572" s="3"/>
      <c r="H572" s="3"/>
    </row>
    <row r="573" spans="1:8" x14ac:dyDescent="0.25">
      <c r="A573" s="3"/>
      <c r="B573" s="3"/>
      <c r="C573" s="3"/>
      <c r="D573" s="3"/>
      <c r="E573" s="3"/>
      <c r="F573" s="3"/>
      <c r="G573" s="3"/>
      <c r="H573" s="3"/>
    </row>
    <row r="574" spans="1:8" x14ac:dyDescent="0.25">
      <c r="A574" s="3"/>
      <c r="B574" s="3"/>
      <c r="C574" s="3"/>
      <c r="D574" s="3"/>
      <c r="E574" s="3"/>
      <c r="F574" s="3"/>
      <c r="G574" s="3"/>
      <c r="H574" s="3"/>
    </row>
    <row r="575" spans="1:8" x14ac:dyDescent="0.25">
      <c r="A575" s="3"/>
      <c r="B575" s="3"/>
      <c r="C575" s="3"/>
      <c r="D575" s="3"/>
      <c r="E575" s="3"/>
      <c r="F575" s="3"/>
      <c r="G575" s="3"/>
      <c r="H575" s="3"/>
    </row>
    <row r="576" spans="1:8" x14ac:dyDescent="0.25">
      <c r="A576" s="3"/>
      <c r="B576" s="3"/>
      <c r="C576" s="3"/>
      <c r="D576" s="3"/>
      <c r="E576" s="3"/>
      <c r="F576" s="3"/>
      <c r="G576" s="3"/>
      <c r="H576" s="3"/>
    </row>
    <row r="577" spans="1:8" x14ac:dyDescent="0.25">
      <c r="A577" s="3"/>
      <c r="B577" s="3"/>
      <c r="C577" s="3"/>
      <c r="D577" s="3"/>
      <c r="E577" s="3"/>
      <c r="F577" s="3"/>
      <c r="G577" s="3"/>
      <c r="H577" s="3"/>
    </row>
    <row r="578" spans="1:8" x14ac:dyDescent="0.25">
      <c r="A578" s="3"/>
      <c r="B578" s="3"/>
      <c r="C578" s="3"/>
      <c r="D578" s="3"/>
      <c r="E578" s="3"/>
      <c r="F578" s="3"/>
      <c r="G578" s="3"/>
      <c r="H578" s="3"/>
    </row>
    <row r="579" spans="1:8" x14ac:dyDescent="0.25">
      <c r="A579" s="3"/>
      <c r="B579" s="3"/>
      <c r="C579" s="3"/>
      <c r="D579" s="3"/>
      <c r="E579" s="3"/>
      <c r="F579" s="3"/>
      <c r="G579" s="3"/>
      <c r="H579" s="3"/>
    </row>
    <row r="580" spans="1:8" x14ac:dyDescent="0.25">
      <c r="A580" s="3"/>
      <c r="B580" s="3"/>
      <c r="C580" s="3"/>
      <c r="D580" s="3"/>
      <c r="E580" s="3"/>
      <c r="F580" s="3"/>
      <c r="G580" s="3"/>
      <c r="H580" s="3"/>
    </row>
    <row r="581" spans="1:8" x14ac:dyDescent="0.25">
      <c r="A581" s="3"/>
      <c r="B581" s="3"/>
      <c r="C581" s="3"/>
      <c r="D581" s="3"/>
      <c r="E581" s="3"/>
      <c r="F581" s="3"/>
      <c r="G581" s="3"/>
      <c r="H581" s="3"/>
    </row>
    <row r="582" spans="1:8" x14ac:dyDescent="0.25">
      <c r="A582" s="3"/>
      <c r="B582" s="3"/>
      <c r="C582" s="3"/>
      <c r="D582" s="3"/>
      <c r="E582" s="3"/>
      <c r="F582" s="3"/>
      <c r="G582" s="3"/>
      <c r="H582" s="3"/>
    </row>
    <row r="583" spans="1:8" x14ac:dyDescent="0.25">
      <c r="A583" s="3"/>
      <c r="B583" s="3"/>
      <c r="C583" s="3"/>
      <c r="D583" s="3"/>
      <c r="E583" s="3"/>
      <c r="F583" s="3"/>
      <c r="G583" s="3"/>
      <c r="H583" s="3"/>
    </row>
    <row r="584" spans="1:8" x14ac:dyDescent="0.25">
      <c r="A584" s="3"/>
      <c r="B584" s="3"/>
      <c r="C584" s="3"/>
      <c r="D584" s="3"/>
      <c r="E584" s="3"/>
      <c r="F584" s="3"/>
      <c r="G584" s="3"/>
      <c r="H584" s="3"/>
    </row>
    <row r="585" spans="1:8" x14ac:dyDescent="0.25">
      <c r="A585" s="3"/>
      <c r="B585" s="3"/>
      <c r="C585" s="3"/>
      <c r="D585" s="3"/>
      <c r="E585" s="3"/>
      <c r="F585" s="3"/>
      <c r="G585" s="3"/>
      <c r="H585" s="3"/>
    </row>
    <row r="586" spans="1:8" x14ac:dyDescent="0.25">
      <c r="A586" s="3"/>
      <c r="B586" s="3"/>
      <c r="C586" s="3"/>
      <c r="D586" s="3"/>
      <c r="E586" s="3"/>
      <c r="F586" s="3"/>
      <c r="G586" s="3"/>
      <c r="H586" s="3"/>
    </row>
    <row r="587" spans="1:8" x14ac:dyDescent="0.25">
      <c r="A587" s="3"/>
      <c r="B587" s="3"/>
      <c r="C587" s="3"/>
      <c r="D587" s="3"/>
      <c r="E587" s="3"/>
      <c r="F587" s="3"/>
      <c r="G587" s="3"/>
      <c r="H587" s="3"/>
    </row>
    <row r="588" spans="1:8" x14ac:dyDescent="0.25">
      <c r="A588" s="3"/>
      <c r="B588" s="3"/>
      <c r="C588" s="3"/>
      <c r="D588" s="3"/>
      <c r="E588" s="3"/>
      <c r="F588" s="3"/>
      <c r="G588" s="3"/>
      <c r="H588" s="3"/>
    </row>
    <row r="589" spans="1:8" x14ac:dyDescent="0.25">
      <c r="A589" s="3"/>
      <c r="B589" s="3"/>
      <c r="C589" s="3"/>
      <c r="D589" s="3"/>
      <c r="E589" s="3"/>
      <c r="F589" s="3"/>
      <c r="G589" s="3"/>
      <c r="H589" s="3"/>
    </row>
    <row r="590" spans="1:8" x14ac:dyDescent="0.25">
      <c r="A590" s="3"/>
      <c r="B590" s="3"/>
      <c r="C590" s="3"/>
      <c r="D590" s="3"/>
      <c r="E590" s="3"/>
      <c r="F590" s="3"/>
      <c r="G590" s="3"/>
      <c r="H590" s="3"/>
    </row>
    <row r="591" spans="1:8" x14ac:dyDescent="0.25">
      <c r="A591" s="3"/>
      <c r="B591" s="3"/>
      <c r="C591" s="3"/>
      <c r="D591" s="3"/>
      <c r="E591" s="3"/>
      <c r="F591" s="3"/>
      <c r="G591" s="3"/>
      <c r="H591" s="3"/>
    </row>
    <row r="592" spans="1:8" x14ac:dyDescent="0.25">
      <c r="A592" s="3"/>
      <c r="B592" s="3"/>
      <c r="C592" s="3"/>
      <c r="D592" s="3"/>
      <c r="E592" s="3"/>
      <c r="F592" s="3"/>
      <c r="G592" s="3"/>
      <c r="H592" s="3"/>
    </row>
    <row r="593" spans="1:8" x14ac:dyDescent="0.25">
      <c r="A593" s="3"/>
      <c r="B593" s="3"/>
      <c r="C593" s="3"/>
      <c r="D593" s="3"/>
      <c r="E593" s="3"/>
      <c r="F593" s="3"/>
      <c r="G593" s="3"/>
      <c r="H593" s="3"/>
    </row>
    <row r="594" spans="1:8" x14ac:dyDescent="0.25">
      <c r="A594" s="3"/>
      <c r="B594" s="3"/>
      <c r="C594" s="3"/>
      <c r="D594" s="3"/>
      <c r="E594" s="3"/>
      <c r="F594" s="3"/>
      <c r="G594" s="3"/>
      <c r="H594" s="3"/>
    </row>
    <row r="595" spans="1:8" x14ac:dyDescent="0.25">
      <c r="A595" s="3"/>
      <c r="B595" s="3"/>
      <c r="C595" s="3"/>
      <c r="D595" s="3"/>
      <c r="E595" s="3"/>
      <c r="F595" s="3"/>
      <c r="G595" s="3"/>
      <c r="H595" s="3"/>
    </row>
    <row r="596" spans="1:8" x14ac:dyDescent="0.25">
      <c r="A596" s="3"/>
      <c r="B596" s="3"/>
      <c r="C596" s="3"/>
      <c r="D596" s="3"/>
      <c r="E596" s="3"/>
      <c r="F596" s="3"/>
      <c r="G596" s="3"/>
      <c r="H596" s="3"/>
    </row>
    <row r="597" spans="1:8" x14ac:dyDescent="0.25">
      <c r="A597" s="3"/>
      <c r="B597" s="3"/>
      <c r="C597" s="3"/>
      <c r="D597" s="3"/>
      <c r="E597" s="3"/>
      <c r="F597" s="3"/>
      <c r="G597" s="3"/>
      <c r="H597" s="3"/>
    </row>
    <row r="598" spans="1:8" x14ac:dyDescent="0.25">
      <c r="A598" s="3"/>
      <c r="B598" s="3"/>
      <c r="C598" s="3"/>
      <c r="D598" s="3"/>
      <c r="E598" s="3"/>
      <c r="F598" s="3"/>
      <c r="G598" s="3"/>
      <c r="H598" s="3"/>
    </row>
    <row r="599" spans="1:8" x14ac:dyDescent="0.25">
      <c r="A599" s="3"/>
      <c r="B599" s="3"/>
      <c r="C599" s="3"/>
      <c r="D599" s="3"/>
      <c r="E599" s="3"/>
      <c r="F599" s="3"/>
      <c r="G599" s="3"/>
      <c r="H599" s="3"/>
    </row>
    <row r="600" spans="1:8" x14ac:dyDescent="0.25">
      <c r="A600" s="3"/>
      <c r="B600" s="3"/>
      <c r="C600" s="3"/>
      <c r="D600" s="3"/>
      <c r="E600" s="3"/>
      <c r="F600" s="3"/>
      <c r="G600" s="3"/>
      <c r="H600" s="3"/>
    </row>
    <row r="601" spans="1:8" x14ac:dyDescent="0.25">
      <c r="A601" s="3"/>
      <c r="B601" s="3"/>
      <c r="C601" s="3"/>
      <c r="D601" s="3"/>
      <c r="E601" s="3"/>
      <c r="F601" s="3"/>
      <c r="G601" s="3"/>
      <c r="H601" s="3"/>
    </row>
    <row r="602" spans="1:8" x14ac:dyDescent="0.25">
      <c r="A602" s="3"/>
      <c r="B602" s="3"/>
      <c r="C602" s="3"/>
      <c r="D602" s="3"/>
      <c r="E602" s="3"/>
      <c r="F602" s="3"/>
      <c r="G602" s="3"/>
      <c r="H602" s="3"/>
    </row>
    <row r="603" spans="1:8" x14ac:dyDescent="0.25">
      <c r="A603" s="3"/>
      <c r="B603" s="3"/>
      <c r="C603" s="3"/>
      <c r="D603" s="3"/>
      <c r="E603" s="3"/>
      <c r="F603" s="3"/>
      <c r="G603" s="3"/>
      <c r="H603" s="3"/>
    </row>
    <row r="604" spans="1:8" x14ac:dyDescent="0.25">
      <c r="A604" s="3"/>
      <c r="B604" s="3"/>
      <c r="C604" s="3"/>
      <c r="D604" s="3"/>
      <c r="E604" s="3"/>
      <c r="F604" s="3"/>
      <c r="G604" s="3"/>
      <c r="H604" s="3"/>
    </row>
    <row r="605" spans="1:8" x14ac:dyDescent="0.25">
      <c r="A605" s="3"/>
      <c r="B605" s="3"/>
      <c r="C605" s="3"/>
      <c r="D605" s="3"/>
      <c r="E605" s="3"/>
      <c r="F605" s="3"/>
      <c r="G605" s="3"/>
      <c r="H605" s="3"/>
    </row>
    <row r="606" spans="1:8" x14ac:dyDescent="0.25">
      <c r="A606" s="3"/>
      <c r="B606" s="3"/>
      <c r="C606" s="3"/>
      <c r="D606" s="3"/>
      <c r="E606" s="3"/>
      <c r="F606" s="3"/>
      <c r="G606" s="3"/>
      <c r="H606" s="3"/>
    </row>
    <row r="607" spans="1:8" x14ac:dyDescent="0.25">
      <c r="A607" s="3"/>
      <c r="B607" s="3"/>
      <c r="C607" s="3"/>
      <c r="D607" s="3"/>
      <c r="E607" s="3"/>
      <c r="F607" s="3"/>
      <c r="G607" s="3"/>
      <c r="H607" s="3"/>
    </row>
    <row r="608" spans="1:8" x14ac:dyDescent="0.25">
      <c r="A608" s="3"/>
      <c r="B608" s="3"/>
      <c r="C608" s="3"/>
      <c r="D608" s="3"/>
      <c r="E608" s="3"/>
      <c r="F608" s="3"/>
      <c r="G608" s="3"/>
      <c r="H608" s="3"/>
    </row>
    <row r="609" spans="1:8" x14ac:dyDescent="0.25">
      <c r="A609" s="3"/>
      <c r="B609" s="3"/>
      <c r="C609" s="3"/>
      <c r="D609" s="3"/>
      <c r="E609" s="3"/>
      <c r="F609" s="3"/>
      <c r="G609" s="3"/>
      <c r="H609" s="3"/>
    </row>
    <row r="610" spans="1:8" x14ac:dyDescent="0.25">
      <c r="A610" s="3"/>
      <c r="B610" s="3"/>
      <c r="C610" s="3"/>
      <c r="D610" s="3"/>
      <c r="E610" s="3"/>
      <c r="F610" s="3"/>
      <c r="G610" s="3"/>
      <c r="H610" s="3"/>
    </row>
    <row r="611" spans="1:8" x14ac:dyDescent="0.25">
      <c r="A611" s="3"/>
      <c r="B611" s="3"/>
      <c r="C611" s="3"/>
      <c r="D611" s="3"/>
      <c r="E611" s="3"/>
      <c r="F611" s="3"/>
      <c r="G611" s="3"/>
      <c r="H611" s="3"/>
    </row>
    <row r="612" spans="1:8" x14ac:dyDescent="0.25">
      <c r="A612" s="3"/>
      <c r="B612" s="3"/>
      <c r="C612" s="3"/>
      <c r="D612" s="3"/>
      <c r="E612" s="3"/>
      <c r="F612" s="3"/>
      <c r="G612" s="3"/>
      <c r="H612" s="3"/>
    </row>
    <row r="613" spans="1:8" x14ac:dyDescent="0.25">
      <c r="A613" s="3"/>
      <c r="B613" s="3"/>
      <c r="C613" s="3"/>
      <c r="D613" s="3"/>
      <c r="E613" s="3"/>
      <c r="F613" s="3"/>
      <c r="G613" s="3"/>
      <c r="H613" s="3"/>
    </row>
    <row r="614" spans="1:8" x14ac:dyDescent="0.25">
      <c r="A614" s="3"/>
      <c r="B614" s="3"/>
      <c r="C614" s="3"/>
      <c r="D614" s="3"/>
      <c r="E614" s="3"/>
      <c r="F614" s="3"/>
      <c r="G614" s="3"/>
      <c r="H614" s="3"/>
    </row>
    <row r="615" spans="1:8" x14ac:dyDescent="0.25">
      <c r="A615" s="3"/>
      <c r="B615" s="3"/>
      <c r="C615" s="3"/>
      <c r="D615" s="3"/>
      <c r="E615" s="3"/>
      <c r="F615" s="3"/>
      <c r="G615" s="3"/>
      <c r="H615" s="3"/>
    </row>
    <row r="616" spans="1:8" x14ac:dyDescent="0.25">
      <c r="A616" s="3"/>
      <c r="B616" s="3"/>
      <c r="C616" s="3"/>
      <c r="D616" s="3"/>
      <c r="E616" s="3"/>
      <c r="F616" s="3"/>
      <c r="G616" s="3"/>
      <c r="H616" s="3"/>
    </row>
    <row r="617" spans="1:8" x14ac:dyDescent="0.25">
      <c r="A617" s="3"/>
      <c r="B617" s="3"/>
      <c r="C617" s="3"/>
      <c r="D617" s="3"/>
      <c r="E617" s="3"/>
      <c r="F617" s="3"/>
      <c r="G617" s="3"/>
      <c r="H617" s="3"/>
    </row>
    <row r="618" spans="1:8" x14ac:dyDescent="0.25">
      <c r="A618" s="3"/>
      <c r="B618" s="3"/>
      <c r="C618" s="3"/>
      <c r="D618" s="3"/>
      <c r="E618" s="3"/>
      <c r="F618" s="3"/>
      <c r="G618" s="3"/>
      <c r="H618" s="3"/>
    </row>
    <row r="619" spans="1:8" x14ac:dyDescent="0.25">
      <c r="A619" s="3"/>
      <c r="B619" s="3"/>
      <c r="C619" s="3"/>
      <c r="D619" s="3"/>
      <c r="E619" s="3"/>
      <c r="F619" s="3"/>
      <c r="G619" s="3"/>
      <c r="H619" s="3"/>
    </row>
    <row r="620" spans="1:8" x14ac:dyDescent="0.25">
      <c r="A620" s="3"/>
      <c r="B620" s="3"/>
      <c r="C620" s="3"/>
      <c r="D620" s="3"/>
      <c r="E620" s="3"/>
      <c r="F620" s="3"/>
      <c r="G620" s="3"/>
      <c r="H620" s="3"/>
    </row>
    <row r="621" spans="1:8" x14ac:dyDescent="0.25">
      <c r="A621" s="3"/>
      <c r="B621" s="3"/>
      <c r="C621" s="3"/>
      <c r="D621" s="3"/>
      <c r="E621" s="3"/>
      <c r="F621" s="3"/>
      <c r="G621" s="3"/>
      <c r="H621" s="3"/>
    </row>
    <row r="622" spans="1:8" x14ac:dyDescent="0.25">
      <c r="A622" s="3"/>
      <c r="B622" s="3"/>
      <c r="C622" s="3"/>
      <c r="D622" s="3"/>
      <c r="E622" s="3"/>
      <c r="F622" s="3"/>
      <c r="G622" s="3"/>
      <c r="H622" s="3"/>
    </row>
    <row r="623" spans="1:8" x14ac:dyDescent="0.25">
      <c r="A623" s="3"/>
      <c r="B623" s="3"/>
      <c r="C623" s="3"/>
      <c r="D623" s="3"/>
      <c r="E623" s="3"/>
      <c r="F623" s="3"/>
      <c r="G623" s="3"/>
      <c r="H623" s="3"/>
    </row>
    <row r="624" spans="1:8" x14ac:dyDescent="0.25">
      <c r="A624" s="3"/>
      <c r="B624" s="3"/>
      <c r="C624" s="3"/>
      <c r="D624" s="3"/>
      <c r="E624" s="3"/>
      <c r="F624" s="3"/>
      <c r="G624" s="3"/>
      <c r="H624" s="3"/>
    </row>
    <row r="625" spans="1:8" x14ac:dyDescent="0.25">
      <c r="A625" s="3"/>
      <c r="B625" s="3"/>
      <c r="C625" s="3"/>
      <c r="D625" s="3"/>
      <c r="E625" s="3"/>
      <c r="F625" s="3"/>
      <c r="G625" s="3"/>
      <c r="H625" s="3"/>
    </row>
    <row r="626" spans="1:8" x14ac:dyDescent="0.25">
      <c r="A626" s="3"/>
      <c r="B626" s="3"/>
      <c r="C626" s="3"/>
      <c r="D626" s="3"/>
      <c r="E626" s="3"/>
      <c r="F626" s="3"/>
      <c r="G626" s="3"/>
      <c r="H626" s="3"/>
    </row>
    <row r="627" spans="1:8" x14ac:dyDescent="0.25">
      <c r="A627" s="3"/>
      <c r="B627" s="3"/>
      <c r="C627" s="3"/>
      <c r="D627" s="3"/>
      <c r="E627" s="3"/>
      <c r="F627" s="3"/>
      <c r="G627" s="3"/>
      <c r="H627" s="3"/>
    </row>
    <row r="628" spans="1:8" x14ac:dyDescent="0.25">
      <c r="A628" s="3"/>
      <c r="B628" s="3"/>
      <c r="C628" s="3"/>
      <c r="D628" s="3"/>
      <c r="E628" s="3"/>
      <c r="F628" s="3"/>
      <c r="G628" s="3"/>
      <c r="H628" s="3"/>
    </row>
    <row r="629" spans="1:8" x14ac:dyDescent="0.25">
      <c r="A629" s="3"/>
      <c r="B629" s="3"/>
      <c r="C629" s="3"/>
      <c r="D629" s="3"/>
      <c r="E629" s="3"/>
      <c r="F629" s="3"/>
      <c r="G629" s="3"/>
      <c r="H629" s="3"/>
    </row>
    <row r="630" spans="1:8" x14ac:dyDescent="0.25">
      <c r="A630" s="3"/>
      <c r="B630" s="3"/>
      <c r="C630" s="3"/>
      <c r="D630" s="3"/>
      <c r="E630" s="3"/>
      <c r="F630" s="3"/>
      <c r="G630" s="3"/>
      <c r="H630" s="3"/>
    </row>
    <row r="631" spans="1:8" x14ac:dyDescent="0.25">
      <c r="A631" s="3"/>
      <c r="B631" s="3"/>
      <c r="C631" s="3"/>
      <c r="D631" s="3"/>
      <c r="E631" s="3"/>
      <c r="F631" s="3"/>
      <c r="G631" s="3"/>
      <c r="H631" s="3"/>
    </row>
    <row r="632" spans="1:8" x14ac:dyDescent="0.25">
      <c r="A632" s="3"/>
      <c r="B632" s="3"/>
      <c r="C632" s="3"/>
      <c r="D632" s="3"/>
      <c r="E632" s="3"/>
      <c r="F632" s="3"/>
      <c r="G632" s="3"/>
      <c r="H632" s="3"/>
    </row>
    <row r="633" spans="1:8" x14ac:dyDescent="0.25">
      <c r="A633" s="3"/>
      <c r="B633" s="3"/>
      <c r="C633" s="3"/>
      <c r="D633" s="3"/>
      <c r="E633" s="3"/>
      <c r="F633" s="3"/>
      <c r="G633" s="3"/>
      <c r="H633" s="3"/>
    </row>
    <row r="634" spans="1:8" x14ac:dyDescent="0.25">
      <c r="A634" s="3"/>
      <c r="B634" s="3"/>
      <c r="C634" s="3"/>
      <c r="D634" s="3"/>
      <c r="E634" s="3"/>
      <c r="F634" s="3"/>
      <c r="G634" s="3"/>
      <c r="H634" s="3"/>
    </row>
    <row r="635" spans="1:8" x14ac:dyDescent="0.25">
      <c r="A635" s="3"/>
      <c r="B635" s="3"/>
      <c r="C635" s="3"/>
      <c r="D635" s="3"/>
      <c r="E635" s="3"/>
      <c r="F635" s="3"/>
      <c r="G635" s="3"/>
      <c r="H635" s="3"/>
    </row>
    <row r="636" spans="1:8" x14ac:dyDescent="0.25">
      <c r="A636" s="3"/>
      <c r="B636" s="3"/>
      <c r="C636" s="3"/>
      <c r="D636" s="3"/>
      <c r="E636" s="3"/>
      <c r="F636" s="3"/>
      <c r="G636" s="3"/>
      <c r="H636" s="3"/>
    </row>
    <row r="637" spans="1:8" x14ac:dyDescent="0.25">
      <c r="A637" s="3"/>
      <c r="B637" s="3"/>
      <c r="C637" s="3"/>
      <c r="D637" s="3"/>
      <c r="E637" s="3"/>
      <c r="F637" s="3"/>
      <c r="G637" s="3"/>
      <c r="H637" s="3"/>
    </row>
    <row r="638" spans="1:8" x14ac:dyDescent="0.25">
      <c r="A638" s="3"/>
      <c r="B638" s="3"/>
      <c r="C638" s="3"/>
      <c r="D638" s="3"/>
      <c r="E638" s="3"/>
      <c r="F638" s="3"/>
      <c r="G638" s="3"/>
      <c r="H638" s="3"/>
    </row>
    <row r="639" spans="1:8" x14ac:dyDescent="0.25">
      <c r="A639" s="3"/>
      <c r="B639" s="3"/>
      <c r="C639" s="3"/>
      <c r="D639" s="3"/>
      <c r="E639" s="3"/>
      <c r="F639" s="3"/>
      <c r="G639" s="3"/>
      <c r="H639" s="3"/>
    </row>
    <row r="640" spans="1:8" x14ac:dyDescent="0.25">
      <c r="A640" s="3"/>
      <c r="B640" s="3"/>
      <c r="C640" s="3"/>
      <c r="D640" s="3"/>
      <c r="E640" s="3"/>
      <c r="F640" s="3"/>
      <c r="G640" s="3"/>
      <c r="H640" s="3"/>
    </row>
    <row r="641" spans="1:8" x14ac:dyDescent="0.25">
      <c r="A641" s="3"/>
      <c r="B641" s="3"/>
      <c r="C641" s="3"/>
      <c r="D641" s="3"/>
      <c r="E641" s="3"/>
      <c r="F641" s="3"/>
      <c r="G641" s="3"/>
      <c r="H641" s="3"/>
    </row>
    <row r="642" spans="1:8" x14ac:dyDescent="0.25">
      <c r="A642" s="3"/>
      <c r="B642" s="3"/>
      <c r="C642" s="3"/>
      <c r="D642" s="3"/>
      <c r="E642" s="3"/>
      <c r="F642" s="3"/>
      <c r="G642" s="3"/>
      <c r="H642" s="3"/>
    </row>
    <row r="643" spans="1:8" x14ac:dyDescent="0.25">
      <c r="A643" s="3"/>
      <c r="B643" s="3"/>
      <c r="C643" s="3"/>
      <c r="D643" s="3"/>
      <c r="E643" s="3"/>
      <c r="F643" s="3"/>
      <c r="G643" s="3"/>
      <c r="H643" s="3"/>
    </row>
    <row r="644" spans="1:8" x14ac:dyDescent="0.25">
      <c r="A644" s="3"/>
      <c r="B644" s="3"/>
      <c r="C644" s="3"/>
      <c r="D644" s="3"/>
      <c r="E644" s="3"/>
      <c r="F644" s="3"/>
      <c r="G644" s="3"/>
      <c r="H644" s="3"/>
    </row>
    <row r="645" spans="1:8" x14ac:dyDescent="0.25">
      <c r="A645" s="3"/>
      <c r="B645" s="3"/>
      <c r="C645" s="3"/>
      <c r="D645" s="3"/>
      <c r="E645" s="3"/>
      <c r="F645" s="3"/>
      <c r="G645" s="3"/>
      <c r="H645" s="3"/>
    </row>
    <row r="646" spans="1:8" x14ac:dyDescent="0.25">
      <c r="A646" s="3"/>
      <c r="B646" s="3"/>
      <c r="C646" s="3"/>
      <c r="D646" s="3"/>
      <c r="E646" s="3"/>
      <c r="F646" s="3"/>
      <c r="G646" s="3"/>
      <c r="H646" s="3"/>
    </row>
    <row r="647" spans="1:8" x14ac:dyDescent="0.25">
      <c r="A647" s="3"/>
      <c r="B647" s="3"/>
      <c r="C647" s="3"/>
      <c r="D647" s="3"/>
      <c r="E647" s="3"/>
      <c r="F647" s="3"/>
      <c r="G647" s="3"/>
      <c r="H647" s="3"/>
    </row>
    <row r="648" spans="1:8" x14ac:dyDescent="0.25">
      <c r="A648" s="3"/>
      <c r="B648" s="3"/>
      <c r="C648" s="3"/>
      <c r="D648" s="3"/>
      <c r="E648" s="3"/>
      <c r="F648" s="3"/>
      <c r="G648" s="3"/>
      <c r="H648" s="3"/>
    </row>
    <row r="649" spans="1:8" x14ac:dyDescent="0.25">
      <c r="A649" s="3"/>
      <c r="B649" s="3"/>
      <c r="C649" s="3"/>
      <c r="D649" s="3"/>
      <c r="E649" s="3"/>
      <c r="F649" s="3"/>
      <c r="G649" s="3"/>
      <c r="H649" s="3"/>
    </row>
    <row r="650" spans="1:8" x14ac:dyDescent="0.25">
      <c r="A650" s="3"/>
      <c r="B650" s="3"/>
      <c r="C650" s="3"/>
      <c r="D650" s="3"/>
      <c r="E650" s="3"/>
      <c r="F650" s="3"/>
      <c r="G650" s="3"/>
      <c r="H650" s="3"/>
    </row>
    <row r="651" spans="1:8" x14ac:dyDescent="0.25">
      <c r="A651" s="3"/>
      <c r="B651" s="3"/>
      <c r="C651" s="3"/>
      <c r="D651" s="3"/>
      <c r="E651" s="3"/>
      <c r="F651" s="3"/>
      <c r="G651" s="3"/>
      <c r="H651" s="3"/>
    </row>
    <row r="652" spans="1:8" x14ac:dyDescent="0.25">
      <c r="A652" s="3"/>
      <c r="B652" s="3"/>
      <c r="C652" s="3"/>
      <c r="D652" s="3"/>
      <c r="E652" s="3"/>
      <c r="F652" s="3"/>
      <c r="G652" s="3"/>
      <c r="H652" s="3"/>
    </row>
    <row r="653" spans="1:8" x14ac:dyDescent="0.25">
      <c r="A653" s="3"/>
      <c r="B653" s="3"/>
      <c r="C653" s="3"/>
      <c r="D653" s="3"/>
      <c r="E653" s="3"/>
      <c r="F653" s="3"/>
      <c r="G653" s="3"/>
      <c r="H653" s="3"/>
    </row>
    <row r="654" spans="1:8" x14ac:dyDescent="0.25">
      <c r="A654" s="3"/>
      <c r="B654" s="3"/>
      <c r="C654" s="3"/>
      <c r="D654" s="3"/>
      <c r="E654" s="3"/>
      <c r="F654" s="3"/>
      <c r="G654" s="3"/>
      <c r="H654" s="3"/>
    </row>
    <row r="655" spans="1:8" x14ac:dyDescent="0.25">
      <c r="A655" s="3"/>
      <c r="B655" s="3"/>
      <c r="C655" s="3"/>
      <c r="D655" s="3"/>
      <c r="E655" s="3"/>
      <c r="F655" s="3"/>
      <c r="G655" s="3"/>
      <c r="H655" s="3"/>
    </row>
    <row r="656" spans="1:8" x14ac:dyDescent="0.25">
      <c r="A656" s="3"/>
      <c r="B656" s="3"/>
      <c r="C656" s="3"/>
      <c r="D656" s="3"/>
      <c r="E656" s="3"/>
      <c r="F656" s="3"/>
      <c r="G656" s="3"/>
      <c r="H656" s="3"/>
    </row>
    <row r="657" spans="1:8" x14ac:dyDescent="0.25">
      <c r="A657" s="3"/>
      <c r="B657" s="3"/>
      <c r="C657" s="3"/>
      <c r="D657" s="3"/>
      <c r="E657" s="3"/>
      <c r="F657" s="3"/>
      <c r="G657" s="3"/>
      <c r="H657" s="3"/>
    </row>
    <row r="658" spans="1:8" x14ac:dyDescent="0.25">
      <c r="A658" s="3"/>
      <c r="B658" s="3"/>
      <c r="C658" s="3"/>
      <c r="D658" s="3"/>
      <c r="E658" s="3"/>
      <c r="F658" s="3"/>
      <c r="G658" s="3"/>
      <c r="H658" s="3"/>
    </row>
    <row r="659" spans="1:8" x14ac:dyDescent="0.25">
      <c r="A659" s="3"/>
      <c r="B659" s="3"/>
      <c r="C659" s="3"/>
      <c r="D659" s="3"/>
      <c r="E659" s="3"/>
      <c r="F659" s="3"/>
      <c r="G659" s="3"/>
      <c r="H659" s="3"/>
    </row>
    <row r="660" spans="1:8" x14ac:dyDescent="0.25">
      <c r="A660" s="3"/>
      <c r="B660" s="3"/>
      <c r="C660" s="3"/>
      <c r="D660" s="3"/>
      <c r="E660" s="3"/>
      <c r="F660" s="3"/>
      <c r="G660" s="3"/>
      <c r="H660" s="3"/>
    </row>
    <row r="661" spans="1:8" x14ac:dyDescent="0.25">
      <c r="A661" s="3"/>
      <c r="B661" s="3"/>
      <c r="C661" s="3"/>
      <c r="D661" s="3"/>
      <c r="E661" s="3"/>
      <c r="F661" s="3"/>
      <c r="G661" s="3"/>
      <c r="H661" s="3"/>
    </row>
    <row r="662" spans="1:8" x14ac:dyDescent="0.25">
      <c r="A662" s="3"/>
      <c r="B662" s="3"/>
      <c r="C662" s="3"/>
      <c r="D662" s="3"/>
      <c r="E662" s="3"/>
      <c r="F662" s="3"/>
      <c r="G662" s="3"/>
      <c r="H662" s="3"/>
    </row>
    <row r="663" spans="1:8" x14ac:dyDescent="0.25">
      <c r="A663" s="3"/>
      <c r="B663" s="3"/>
      <c r="C663" s="3"/>
      <c r="D663" s="3"/>
      <c r="E663" s="3"/>
      <c r="F663" s="3"/>
      <c r="G663" s="3"/>
      <c r="H663" s="3"/>
    </row>
    <row r="664" spans="1:8" x14ac:dyDescent="0.25">
      <c r="A664" s="3"/>
      <c r="B664" s="3"/>
      <c r="C664" s="3"/>
      <c r="D664" s="3"/>
      <c r="E664" s="3"/>
      <c r="F664" s="3"/>
      <c r="G664" s="3"/>
      <c r="H664" s="3"/>
    </row>
    <row r="665" spans="1:8" x14ac:dyDescent="0.25">
      <c r="A665" s="3"/>
      <c r="B665" s="3"/>
      <c r="C665" s="3"/>
      <c r="D665" s="3"/>
      <c r="E665" s="3"/>
      <c r="F665" s="3"/>
      <c r="G665" s="3"/>
      <c r="H665" s="3"/>
    </row>
    <row r="666" spans="1:8" x14ac:dyDescent="0.25">
      <c r="A666" s="3"/>
      <c r="B666" s="3"/>
      <c r="C666" s="3"/>
      <c r="D666" s="3"/>
      <c r="E666" s="3"/>
      <c r="F666" s="3"/>
      <c r="G666" s="3"/>
      <c r="H666" s="3"/>
    </row>
    <row r="667" spans="1:8" x14ac:dyDescent="0.25">
      <c r="A667" s="3"/>
      <c r="B667" s="3"/>
      <c r="C667" s="3"/>
      <c r="D667" s="3"/>
      <c r="E667" s="3"/>
      <c r="F667" s="3"/>
      <c r="G667" s="3"/>
      <c r="H667" s="3"/>
    </row>
    <row r="668" spans="1:8" x14ac:dyDescent="0.25">
      <c r="A668" s="3"/>
      <c r="B668" s="3"/>
      <c r="C668" s="3"/>
      <c r="D668" s="3"/>
      <c r="E668" s="3"/>
      <c r="F668" s="3"/>
      <c r="G668" s="3"/>
      <c r="H668" s="3"/>
    </row>
    <row r="669" spans="1:8" x14ac:dyDescent="0.25">
      <c r="A669" s="3"/>
      <c r="B669" s="3"/>
      <c r="C669" s="3"/>
      <c r="D669" s="3"/>
      <c r="E669" s="3"/>
      <c r="F669" s="3"/>
      <c r="G669" s="3"/>
      <c r="H669" s="3"/>
    </row>
    <row r="670" spans="1:8" x14ac:dyDescent="0.25">
      <c r="A670" s="3"/>
      <c r="B670" s="3"/>
      <c r="C670" s="3"/>
      <c r="D670" s="3"/>
      <c r="E670" s="3"/>
      <c r="F670" s="3"/>
      <c r="G670" s="3"/>
      <c r="H670" s="3"/>
    </row>
    <row r="671" spans="1:8" x14ac:dyDescent="0.25">
      <c r="A671" s="3"/>
      <c r="B671" s="3"/>
      <c r="C671" s="3"/>
      <c r="D671" s="3"/>
      <c r="E671" s="3"/>
      <c r="F671" s="3"/>
      <c r="G671" s="3"/>
      <c r="H671" s="3"/>
    </row>
    <row r="672" spans="1:8" x14ac:dyDescent="0.25">
      <c r="A672" s="3"/>
      <c r="B672" s="3"/>
      <c r="C672" s="3"/>
      <c r="D672" s="3"/>
      <c r="E672" s="3"/>
      <c r="F672" s="3"/>
      <c r="G672" s="3"/>
      <c r="H672" s="3"/>
    </row>
    <row r="673" spans="1:8" x14ac:dyDescent="0.25">
      <c r="A673" s="3"/>
      <c r="B673" s="3"/>
      <c r="C673" s="3"/>
      <c r="D673" s="3"/>
      <c r="E673" s="3"/>
      <c r="F673" s="3"/>
      <c r="G673" s="3"/>
      <c r="H673" s="3"/>
    </row>
    <row r="674" spans="1:8" x14ac:dyDescent="0.25">
      <c r="A674" s="3"/>
      <c r="B674" s="3"/>
      <c r="C674" s="3"/>
      <c r="D674" s="3"/>
      <c r="E674" s="3"/>
      <c r="F674" s="3"/>
      <c r="G674" s="3"/>
      <c r="H674" s="3"/>
    </row>
    <row r="675" spans="1:8" x14ac:dyDescent="0.25">
      <c r="A675" s="3"/>
      <c r="B675" s="3"/>
      <c r="C675" s="3"/>
      <c r="D675" s="3"/>
      <c r="E675" s="3"/>
      <c r="F675" s="3"/>
      <c r="G675" s="3"/>
      <c r="H675" s="3"/>
    </row>
    <row r="676" spans="1:8" x14ac:dyDescent="0.25">
      <c r="A676" s="3"/>
      <c r="B676" s="3"/>
      <c r="C676" s="3"/>
      <c r="D676" s="3"/>
      <c r="E676" s="3"/>
      <c r="F676" s="3"/>
      <c r="G676" s="3"/>
      <c r="H676" s="3"/>
    </row>
    <row r="677" spans="1:8" x14ac:dyDescent="0.25">
      <c r="A677" s="3"/>
      <c r="B677" s="3"/>
      <c r="C677" s="3"/>
      <c r="D677" s="3"/>
      <c r="E677" s="3"/>
      <c r="F677" s="3"/>
      <c r="G677" s="3"/>
      <c r="H677" s="3"/>
    </row>
    <row r="678" spans="1:8" x14ac:dyDescent="0.25">
      <c r="A678" s="3"/>
      <c r="B678" s="3"/>
      <c r="C678" s="3"/>
      <c r="D678" s="3"/>
      <c r="E678" s="3"/>
      <c r="F678" s="3"/>
      <c r="G678" s="3"/>
      <c r="H678" s="3"/>
    </row>
    <row r="679" spans="1:8" x14ac:dyDescent="0.25">
      <c r="A679" s="3"/>
      <c r="B679" s="3"/>
      <c r="C679" s="3"/>
      <c r="D679" s="3"/>
      <c r="E679" s="3"/>
      <c r="F679" s="3"/>
      <c r="G679" s="3"/>
      <c r="H679" s="3"/>
    </row>
    <row r="680" spans="1:8" x14ac:dyDescent="0.25">
      <c r="A680" s="3"/>
      <c r="B680" s="3"/>
      <c r="C680" s="3"/>
      <c r="D680" s="3"/>
      <c r="E680" s="3"/>
      <c r="F680" s="3"/>
      <c r="G680" s="3"/>
      <c r="H680" s="3"/>
    </row>
    <row r="681" spans="1:8" x14ac:dyDescent="0.25">
      <c r="A681" s="3"/>
      <c r="B681" s="3"/>
      <c r="C681" s="3"/>
      <c r="D681" s="3"/>
      <c r="E681" s="3"/>
      <c r="F681" s="3"/>
      <c r="G681" s="3"/>
      <c r="H681" s="3"/>
    </row>
    <row r="682" spans="1:8" x14ac:dyDescent="0.25">
      <c r="A682" s="3"/>
      <c r="B682" s="3"/>
      <c r="C682" s="3"/>
      <c r="D682" s="3"/>
      <c r="E682" s="3"/>
      <c r="F682" s="3"/>
      <c r="G682" s="3"/>
      <c r="H682" s="3"/>
    </row>
    <row r="683" spans="1:8" x14ac:dyDescent="0.25">
      <c r="A683" s="3"/>
      <c r="B683" s="3"/>
      <c r="C683" s="3"/>
      <c r="D683" s="3"/>
      <c r="E683" s="3"/>
      <c r="F683" s="3"/>
      <c r="G683" s="3"/>
      <c r="H683" s="3"/>
    </row>
    <row r="684" spans="1:8" x14ac:dyDescent="0.25">
      <c r="A684" s="3"/>
      <c r="B684" s="3"/>
      <c r="C684" s="3"/>
      <c r="D684" s="3"/>
      <c r="E684" s="3"/>
      <c r="F684" s="3"/>
      <c r="G684" s="3"/>
      <c r="H684" s="3"/>
    </row>
    <row r="685" spans="1:8" x14ac:dyDescent="0.25">
      <c r="A685" s="3"/>
      <c r="B685" s="3"/>
      <c r="C685" s="3"/>
      <c r="D685" s="3"/>
      <c r="E685" s="3"/>
      <c r="F685" s="3"/>
      <c r="G685" s="3"/>
      <c r="H685" s="3"/>
    </row>
    <row r="686" spans="1:8" x14ac:dyDescent="0.25">
      <c r="A686" s="3"/>
      <c r="B686" s="3"/>
      <c r="C686" s="3"/>
      <c r="D686" s="3"/>
      <c r="E686" s="3"/>
      <c r="F686" s="3"/>
      <c r="G686" s="3"/>
      <c r="H686" s="3"/>
    </row>
    <row r="687" spans="1:8" x14ac:dyDescent="0.25">
      <c r="A687" s="3"/>
      <c r="B687" s="3"/>
      <c r="C687" s="3"/>
      <c r="D687" s="3"/>
      <c r="E687" s="3"/>
      <c r="F687" s="3"/>
      <c r="G687" s="3"/>
      <c r="H687" s="3"/>
    </row>
    <row r="688" spans="1:8" x14ac:dyDescent="0.25">
      <c r="A688" s="3"/>
      <c r="B688" s="3"/>
      <c r="C688" s="3"/>
      <c r="D688" s="3"/>
      <c r="E688" s="3"/>
      <c r="F688" s="3"/>
      <c r="G688" s="3"/>
      <c r="H688" s="3"/>
    </row>
    <row r="689" spans="1:8" x14ac:dyDescent="0.25">
      <c r="A689" s="3"/>
      <c r="B689" s="3"/>
      <c r="C689" s="3"/>
      <c r="D689" s="3"/>
      <c r="E689" s="3"/>
      <c r="F689" s="3"/>
      <c r="G689" s="3"/>
      <c r="H689" s="3"/>
    </row>
    <row r="690" spans="1:8" x14ac:dyDescent="0.25">
      <c r="A690" s="3"/>
      <c r="B690" s="3"/>
      <c r="C690" s="3"/>
      <c r="D690" s="3"/>
      <c r="E690" s="3"/>
      <c r="F690" s="3"/>
      <c r="G690" s="3"/>
      <c r="H690" s="3"/>
    </row>
    <row r="691" spans="1:8" x14ac:dyDescent="0.25">
      <c r="A691" s="3"/>
      <c r="B691" s="3"/>
      <c r="C691" s="3"/>
      <c r="D691" s="3"/>
      <c r="E691" s="3"/>
      <c r="F691" s="3"/>
      <c r="G691" s="3"/>
      <c r="H691" s="3"/>
    </row>
    <row r="692" spans="1:8" x14ac:dyDescent="0.25">
      <c r="A692" s="3"/>
      <c r="B692" s="3"/>
      <c r="C692" s="3"/>
      <c r="D692" s="3"/>
      <c r="E692" s="3"/>
      <c r="F692" s="3"/>
      <c r="G692" s="3"/>
      <c r="H692" s="3"/>
    </row>
    <row r="693" spans="1:8" x14ac:dyDescent="0.25">
      <c r="A693" s="3"/>
      <c r="B693" s="3"/>
      <c r="C693" s="3"/>
      <c r="D693" s="3"/>
      <c r="E693" s="3"/>
      <c r="F693" s="3"/>
      <c r="G693" s="3"/>
      <c r="H693" s="3"/>
    </row>
    <row r="694" spans="1:8" x14ac:dyDescent="0.25">
      <c r="A694" s="3"/>
      <c r="B694" s="3"/>
      <c r="C694" s="3"/>
      <c r="D694" s="3"/>
      <c r="E694" s="3"/>
      <c r="F694" s="3"/>
      <c r="G694" s="3"/>
      <c r="H694" s="3"/>
    </row>
    <row r="695" spans="1:8" x14ac:dyDescent="0.25">
      <c r="A695" s="3"/>
      <c r="B695" s="3"/>
      <c r="C695" s="3"/>
      <c r="D695" s="3"/>
      <c r="E695" s="3"/>
      <c r="F695" s="3"/>
      <c r="G695" s="3"/>
      <c r="H695" s="3"/>
    </row>
    <row r="696" spans="1:8" x14ac:dyDescent="0.25">
      <c r="A696" s="3"/>
      <c r="B696" s="3"/>
      <c r="C696" s="3"/>
      <c r="D696" s="3"/>
      <c r="E696" s="3"/>
      <c r="F696" s="3"/>
      <c r="G696" s="3"/>
      <c r="H696" s="3"/>
    </row>
    <row r="697" spans="1:8" x14ac:dyDescent="0.25">
      <c r="A697" s="3"/>
      <c r="B697" s="3"/>
      <c r="C697" s="3"/>
      <c r="D697" s="3"/>
      <c r="E697" s="3"/>
      <c r="F697" s="3"/>
      <c r="G697" s="3"/>
      <c r="H697" s="3"/>
    </row>
    <row r="698" spans="1:8" x14ac:dyDescent="0.25">
      <c r="A698" s="3"/>
      <c r="B698" s="3"/>
      <c r="C698" s="3"/>
      <c r="D698" s="3"/>
      <c r="E698" s="3"/>
      <c r="F698" s="3"/>
      <c r="G698" s="3"/>
      <c r="H698" s="3"/>
    </row>
    <row r="699" spans="1:8" x14ac:dyDescent="0.25">
      <c r="A699" s="3"/>
      <c r="B699" s="3"/>
      <c r="C699" s="3"/>
      <c r="D699" s="3"/>
      <c r="E699" s="3"/>
      <c r="F699" s="3"/>
      <c r="G699" s="3"/>
      <c r="H699" s="3"/>
    </row>
    <row r="700" spans="1:8" x14ac:dyDescent="0.25">
      <c r="A700" s="3"/>
      <c r="B700" s="3"/>
      <c r="C700" s="3"/>
      <c r="D700" s="3"/>
      <c r="E700" s="3"/>
      <c r="F700" s="3"/>
      <c r="G700" s="3"/>
      <c r="H700" s="3"/>
    </row>
    <row r="701" spans="1:8" x14ac:dyDescent="0.25">
      <c r="A701" s="3"/>
      <c r="B701" s="3"/>
      <c r="C701" s="3"/>
      <c r="D701" s="3"/>
      <c r="E701" s="3"/>
      <c r="F701" s="3"/>
      <c r="G701" s="3"/>
      <c r="H701" s="3"/>
    </row>
    <row r="702" spans="1:8" x14ac:dyDescent="0.25">
      <c r="A702" s="3"/>
      <c r="B702" s="3"/>
      <c r="C702" s="3"/>
      <c r="D702" s="3"/>
      <c r="E702" s="3"/>
      <c r="F702" s="3"/>
      <c r="G702" s="3"/>
      <c r="H702" s="3"/>
    </row>
    <row r="703" spans="1:8" x14ac:dyDescent="0.25">
      <c r="A703" s="3"/>
      <c r="B703" s="3"/>
      <c r="C703" s="3"/>
      <c r="D703" s="3"/>
      <c r="E703" s="3"/>
      <c r="F703" s="3"/>
      <c r="G703" s="3"/>
      <c r="H703" s="3"/>
    </row>
    <row r="704" spans="1:8" x14ac:dyDescent="0.25">
      <c r="A704" s="3"/>
      <c r="B704" s="3"/>
      <c r="C704" s="3"/>
      <c r="D704" s="3"/>
      <c r="E704" s="3"/>
      <c r="F704" s="3"/>
      <c r="G704" s="3"/>
      <c r="H704" s="3"/>
    </row>
    <row r="705" spans="1:8" x14ac:dyDescent="0.25">
      <c r="A705" s="3"/>
      <c r="B705" s="3"/>
      <c r="C705" s="3"/>
      <c r="D705" s="3"/>
      <c r="E705" s="3"/>
      <c r="F705" s="3"/>
      <c r="G705" s="3"/>
      <c r="H705" s="3"/>
    </row>
    <row r="706" spans="1:8" x14ac:dyDescent="0.25">
      <c r="A706" s="3"/>
      <c r="B706" s="3"/>
      <c r="C706" s="3"/>
      <c r="D706" s="3"/>
      <c r="E706" s="3"/>
      <c r="F706" s="3"/>
      <c r="G706" s="3"/>
      <c r="H706" s="3"/>
    </row>
    <row r="707" spans="1:8" x14ac:dyDescent="0.25">
      <c r="A707" s="3"/>
      <c r="B707" s="3"/>
      <c r="C707" s="3"/>
      <c r="D707" s="3"/>
      <c r="E707" s="3"/>
      <c r="F707" s="3"/>
      <c r="G707" s="3"/>
      <c r="H707" s="3"/>
    </row>
    <row r="708" spans="1:8" x14ac:dyDescent="0.25">
      <c r="A708" s="3"/>
      <c r="B708" s="3"/>
      <c r="C708" s="3"/>
      <c r="D708" s="3"/>
      <c r="E708" s="3"/>
      <c r="F708" s="3"/>
      <c r="G708" s="3"/>
      <c r="H708" s="3"/>
    </row>
    <row r="709" spans="1:8" x14ac:dyDescent="0.25">
      <c r="A709" s="3"/>
      <c r="B709" s="3"/>
      <c r="C709" s="3"/>
      <c r="D709" s="3"/>
      <c r="E709" s="3"/>
      <c r="F709" s="3"/>
      <c r="G709" s="3"/>
      <c r="H709" s="3"/>
    </row>
    <row r="710" spans="1:8" x14ac:dyDescent="0.25">
      <c r="A710" s="3"/>
      <c r="B710" s="3"/>
      <c r="C710" s="3"/>
      <c r="D710" s="3"/>
      <c r="E710" s="3"/>
      <c r="F710" s="3"/>
      <c r="G710" s="3"/>
      <c r="H710" s="3"/>
    </row>
    <row r="711" spans="1:8" x14ac:dyDescent="0.25">
      <c r="A711" s="3"/>
      <c r="B711" s="3"/>
      <c r="C711" s="3"/>
      <c r="D711" s="3"/>
      <c r="E711" s="3"/>
      <c r="F711" s="3"/>
      <c r="G711" s="3"/>
      <c r="H711" s="3"/>
    </row>
    <row r="712" spans="1:8" x14ac:dyDescent="0.25">
      <c r="A712" s="3"/>
      <c r="B712" s="3"/>
      <c r="C712" s="3"/>
      <c r="D712" s="3"/>
      <c r="E712" s="3"/>
      <c r="F712" s="3"/>
      <c r="G712" s="3"/>
      <c r="H712" s="3"/>
    </row>
    <row r="713" spans="1:8" x14ac:dyDescent="0.25">
      <c r="A713" s="3"/>
      <c r="B713" s="3"/>
      <c r="C713" s="3"/>
      <c r="D713" s="3"/>
      <c r="E713" s="3"/>
      <c r="F713" s="3"/>
      <c r="G713" s="3"/>
      <c r="H713" s="3"/>
    </row>
    <row r="714" spans="1:8" x14ac:dyDescent="0.25">
      <c r="A714" s="3"/>
      <c r="B714" s="3"/>
      <c r="C714" s="3"/>
      <c r="D714" s="3"/>
      <c r="E714" s="3"/>
      <c r="F714" s="3"/>
      <c r="G714" s="3"/>
      <c r="H714" s="3"/>
    </row>
    <row r="715" spans="1:8" x14ac:dyDescent="0.25">
      <c r="A715" s="3"/>
      <c r="B715" s="3"/>
      <c r="C715" s="3"/>
      <c r="D715" s="3"/>
      <c r="E715" s="3"/>
      <c r="F715" s="3"/>
      <c r="G715" s="3"/>
      <c r="H715" s="3"/>
    </row>
    <row r="716" spans="1:8" x14ac:dyDescent="0.25">
      <c r="A716" s="3"/>
      <c r="B716" s="3"/>
      <c r="C716" s="3"/>
      <c r="D716" s="3"/>
      <c r="E716" s="3"/>
      <c r="F716" s="3"/>
      <c r="G716" s="3"/>
      <c r="H716" s="3"/>
    </row>
    <row r="717" spans="1:8" x14ac:dyDescent="0.25">
      <c r="A717" s="3"/>
      <c r="B717" s="3"/>
      <c r="C717" s="3"/>
      <c r="D717" s="3"/>
      <c r="E717" s="3"/>
      <c r="F717" s="3"/>
      <c r="G717" s="3"/>
      <c r="H717" s="3"/>
    </row>
    <row r="718" spans="1:8" x14ac:dyDescent="0.25">
      <c r="A718" s="3"/>
      <c r="B718" s="3"/>
      <c r="C718" s="3"/>
      <c r="D718" s="3"/>
      <c r="E718" s="3"/>
      <c r="F718" s="3"/>
      <c r="G718" s="3"/>
      <c r="H718" s="3"/>
    </row>
    <row r="719" spans="1:8" x14ac:dyDescent="0.25">
      <c r="A719" s="3"/>
      <c r="B719" s="3"/>
      <c r="C719" s="3"/>
      <c r="D719" s="3"/>
      <c r="E719" s="3"/>
      <c r="F719" s="3"/>
      <c r="G719" s="3"/>
      <c r="H719" s="3"/>
    </row>
    <row r="720" spans="1:8" x14ac:dyDescent="0.25">
      <c r="A720" s="3"/>
      <c r="B720" s="3"/>
      <c r="C720" s="3"/>
      <c r="D720" s="3"/>
      <c r="E720" s="3"/>
      <c r="F720" s="3"/>
      <c r="G720" s="3"/>
      <c r="H720" s="3"/>
    </row>
    <row r="721" spans="1:8" x14ac:dyDescent="0.25">
      <c r="A721" s="3"/>
      <c r="B721" s="3"/>
      <c r="C721" s="3"/>
      <c r="D721" s="3"/>
      <c r="E721" s="3"/>
      <c r="F721" s="3"/>
      <c r="G721" s="3"/>
      <c r="H721" s="3"/>
    </row>
    <row r="722" spans="1:8" x14ac:dyDescent="0.25">
      <c r="A722" s="3"/>
      <c r="B722" s="3"/>
      <c r="C722" s="3"/>
      <c r="D722" s="3"/>
      <c r="E722" s="3"/>
      <c r="F722" s="3"/>
      <c r="G722" s="3"/>
      <c r="H722" s="3"/>
    </row>
    <row r="723" spans="1:8" x14ac:dyDescent="0.25">
      <c r="A723" s="3"/>
      <c r="B723" s="3"/>
      <c r="C723" s="3"/>
      <c r="D723" s="3"/>
      <c r="E723" s="3"/>
      <c r="F723" s="3"/>
      <c r="G723" s="3"/>
      <c r="H723" s="3"/>
    </row>
    <row r="724" spans="1:8" x14ac:dyDescent="0.25">
      <c r="A724" s="3"/>
      <c r="B724" s="3"/>
      <c r="C724" s="3"/>
      <c r="D724" s="3"/>
      <c r="E724" s="3"/>
      <c r="F724" s="3"/>
      <c r="G724" s="3"/>
      <c r="H724" s="3"/>
    </row>
    <row r="725" spans="1:8" x14ac:dyDescent="0.25">
      <c r="A725" s="3"/>
      <c r="B725" s="3"/>
      <c r="C725" s="3"/>
      <c r="D725" s="3"/>
      <c r="E725" s="3"/>
      <c r="F725" s="3"/>
      <c r="G725" s="3"/>
      <c r="H725" s="3"/>
    </row>
    <row r="726" spans="1:8" x14ac:dyDescent="0.25">
      <c r="A726" s="3"/>
      <c r="B726" s="3"/>
      <c r="C726" s="3"/>
      <c r="D726" s="3"/>
      <c r="E726" s="3"/>
      <c r="F726" s="3"/>
      <c r="G726" s="3"/>
      <c r="H726" s="3"/>
    </row>
    <row r="727" spans="1:8" x14ac:dyDescent="0.25">
      <c r="A727" s="3"/>
      <c r="B727" s="3"/>
      <c r="C727" s="3"/>
      <c r="D727" s="3"/>
      <c r="E727" s="3"/>
      <c r="F727" s="3"/>
      <c r="G727" s="3"/>
      <c r="H727" s="3"/>
    </row>
    <row r="728" spans="1:8" x14ac:dyDescent="0.25">
      <c r="A728" s="3"/>
      <c r="B728" s="3"/>
      <c r="C728" s="3"/>
      <c r="D728" s="3"/>
      <c r="E728" s="3"/>
      <c r="F728" s="3"/>
      <c r="G728" s="3"/>
      <c r="H728" s="3"/>
    </row>
    <row r="729" spans="1:8" x14ac:dyDescent="0.25">
      <c r="A729" s="3"/>
      <c r="B729" s="3"/>
      <c r="C729" s="3"/>
      <c r="D729" s="3"/>
      <c r="E729" s="3"/>
      <c r="F729" s="3"/>
      <c r="G729" s="3"/>
      <c r="H729" s="3"/>
    </row>
    <row r="730" spans="1:8" x14ac:dyDescent="0.25">
      <c r="A730" s="3"/>
      <c r="B730" s="3"/>
      <c r="C730" s="3"/>
      <c r="D730" s="3"/>
      <c r="E730" s="3"/>
      <c r="F730" s="3"/>
      <c r="G730" s="3"/>
      <c r="H730" s="3"/>
    </row>
    <row r="731" spans="1:8" x14ac:dyDescent="0.25">
      <c r="A731" s="3"/>
      <c r="B731" s="3"/>
      <c r="C731" s="3"/>
      <c r="D731" s="3"/>
      <c r="E731" s="3"/>
      <c r="F731" s="3"/>
      <c r="G731" s="3"/>
      <c r="H731" s="3"/>
    </row>
    <row r="732" spans="1:8" x14ac:dyDescent="0.25">
      <c r="A732" s="3"/>
      <c r="B732" s="3"/>
      <c r="C732" s="3"/>
      <c r="D732" s="3"/>
      <c r="E732" s="3"/>
      <c r="F732" s="3"/>
      <c r="G732" s="3"/>
      <c r="H732" s="3"/>
    </row>
    <row r="733" spans="1:8" x14ac:dyDescent="0.25">
      <c r="A733" s="3"/>
      <c r="B733" s="3"/>
      <c r="C733" s="3"/>
      <c r="D733" s="3"/>
      <c r="E733" s="3"/>
      <c r="F733" s="3"/>
      <c r="G733" s="3"/>
      <c r="H733" s="3"/>
    </row>
    <row r="734" spans="1:8" x14ac:dyDescent="0.25">
      <c r="A734" s="3"/>
      <c r="B734" s="3"/>
      <c r="C734" s="3"/>
      <c r="D734" s="3"/>
      <c r="E734" s="3"/>
      <c r="F734" s="3"/>
      <c r="G734" s="3"/>
      <c r="H734" s="3"/>
    </row>
    <row r="735" spans="1:8" x14ac:dyDescent="0.25">
      <c r="A735" s="3"/>
      <c r="B735" s="3"/>
      <c r="C735" s="3"/>
      <c r="D735" s="3"/>
      <c r="E735" s="3"/>
      <c r="F735" s="3"/>
      <c r="G735" s="3"/>
      <c r="H735" s="3"/>
    </row>
    <row r="736" spans="1:8" x14ac:dyDescent="0.25">
      <c r="A736" s="3"/>
      <c r="B736" s="3"/>
      <c r="C736" s="3"/>
      <c r="D736" s="3"/>
      <c r="E736" s="3"/>
      <c r="F736" s="3"/>
      <c r="G736" s="3"/>
      <c r="H736" s="3"/>
    </row>
    <row r="737" spans="1:8" x14ac:dyDescent="0.25">
      <c r="A737" s="3"/>
      <c r="B737" s="3"/>
      <c r="C737" s="3"/>
      <c r="D737" s="3"/>
      <c r="E737" s="3"/>
      <c r="F737" s="3"/>
      <c r="G737" s="3"/>
      <c r="H737" s="3"/>
    </row>
    <row r="738" spans="1:8" x14ac:dyDescent="0.25">
      <c r="A738" s="3"/>
      <c r="B738" s="3"/>
      <c r="C738" s="3"/>
      <c r="D738" s="3"/>
      <c r="E738" s="3"/>
      <c r="F738" s="3"/>
      <c r="G738" s="3"/>
      <c r="H738" s="3"/>
    </row>
    <row r="739" spans="1:8" x14ac:dyDescent="0.25">
      <c r="A739" s="3"/>
      <c r="B739" s="3"/>
      <c r="C739" s="3"/>
      <c r="D739" s="3"/>
      <c r="E739" s="3"/>
      <c r="F739" s="3"/>
      <c r="G739" s="3"/>
      <c r="H739" s="3"/>
    </row>
    <row r="740" spans="1:8" x14ac:dyDescent="0.25">
      <c r="A740" s="3"/>
      <c r="B740" s="3"/>
      <c r="C740" s="3"/>
      <c r="D740" s="3"/>
      <c r="E740" s="3"/>
      <c r="F740" s="3"/>
      <c r="G740" s="3"/>
      <c r="H740" s="3"/>
    </row>
    <row r="741" spans="1:8" x14ac:dyDescent="0.25">
      <c r="A741" s="3"/>
      <c r="B741" s="3"/>
      <c r="C741" s="3"/>
      <c r="D741" s="3"/>
      <c r="E741" s="3"/>
      <c r="F741" s="3"/>
      <c r="G741" s="3"/>
      <c r="H741" s="3"/>
    </row>
    <row r="742" spans="1:8" x14ac:dyDescent="0.25">
      <c r="A742" s="3"/>
      <c r="B742" s="3"/>
      <c r="C742" s="3"/>
      <c r="D742" s="3"/>
      <c r="E742" s="3"/>
      <c r="F742" s="3"/>
      <c r="G742" s="3"/>
      <c r="H742" s="3"/>
    </row>
    <row r="743" spans="1:8" x14ac:dyDescent="0.25">
      <c r="A743" s="3"/>
      <c r="B743" s="3"/>
      <c r="C743" s="3"/>
      <c r="D743" s="3"/>
      <c r="E743" s="3"/>
      <c r="F743" s="3"/>
      <c r="G743" s="3"/>
      <c r="H743" s="3"/>
    </row>
    <row r="744" spans="1:8" x14ac:dyDescent="0.25">
      <c r="A744" s="3"/>
      <c r="B744" s="3"/>
      <c r="C744" s="3"/>
      <c r="D744" s="3"/>
      <c r="E744" s="3"/>
      <c r="F744" s="3"/>
      <c r="G744" s="3"/>
      <c r="H744" s="3"/>
    </row>
    <row r="745" spans="1:8" x14ac:dyDescent="0.25">
      <c r="A745" s="3"/>
      <c r="B745" s="3"/>
      <c r="C745" s="3"/>
      <c r="D745" s="3"/>
      <c r="E745" s="3"/>
      <c r="F745" s="3"/>
      <c r="G745" s="3"/>
      <c r="H745" s="3"/>
    </row>
    <row r="746" spans="1:8" x14ac:dyDescent="0.25">
      <c r="A746" s="3"/>
      <c r="B746" s="3"/>
      <c r="C746" s="3"/>
      <c r="D746" s="3"/>
      <c r="E746" s="3"/>
      <c r="F746" s="3"/>
      <c r="G746" s="3"/>
      <c r="H746" s="3"/>
    </row>
    <row r="747" spans="1:8" x14ac:dyDescent="0.25">
      <c r="A747" s="3"/>
      <c r="B747" s="3"/>
      <c r="C747" s="3"/>
      <c r="D747" s="3"/>
      <c r="E747" s="3"/>
      <c r="F747" s="3"/>
      <c r="G747" s="3"/>
      <c r="H747" s="3"/>
    </row>
    <row r="748" spans="1:8" x14ac:dyDescent="0.25">
      <c r="A748" s="3"/>
      <c r="B748" s="3"/>
      <c r="C748" s="3"/>
      <c r="D748" s="3"/>
      <c r="E748" s="3"/>
      <c r="F748" s="3"/>
      <c r="G748" s="3"/>
      <c r="H748" s="3"/>
    </row>
    <row r="749" spans="1:8" x14ac:dyDescent="0.25">
      <c r="A749" s="3"/>
      <c r="B749" s="3"/>
      <c r="C749" s="3"/>
      <c r="D749" s="3"/>
      <c r="E749" s="3"/>
      <c r="F749" s="3"/>
      <c r="G749" s="3"/>
      <c r="H749" s="3"/>
    </row>
    <row r="750" spans="1:8" x14ac:dyDescent="0.25">
      <c r="A750" s="3"/>
      <c r="B750" s="3"/>
      <c r="C750" s="3"/>
      <c r="D750" s="3"/>
      <c r="E750" s="3"/>
      <c r="F750" s="3"/>
      <c r="G750" s="3"/>
      <c r="H750" s="3"/>
    </row>
    <row r="751" spans="1:8" x14ac:dyDescent="0.25">
      <c r="A751" s="3"/>
      <c r="B751" s="3"/>
      <c r="C751" s="3"/>
      <c r="D751" s="3"/>
      <c r="E751" s="3"/>
      <c r="F751" s="3"/>
      <c r="G751" s="3"/>
      <c r="H751" s="3"/>
    </row>
    <row r="752" spans="1:8" x14ac:dyDescent="0.25">
      <c r="A752" s="3"/>
      <c r="B752" s="3"/>
      <c r="C752" s="3"/>
      <c r="D752" s="3"/>
      <c r="E752" s="3"/>
      <c r="F752" s="3"/>
      <c r="G752" s="3"/>
      <c r="H752" s="3"/>
    </row>
    <row r="753" spans="1:8" x14ac:dyDescent="0.25">
      <c r="A753" s="3"/>
      <c r="B753" s="3"/>
      <c r="C753" s="3"/>
      <c r="D753" s="3"/>
      <c r="E753" s="3"/>
      <c r="F753" s="3"/>
      <c r="G753" s="3"/>
      <c r="H753" s="3"/>
    </row>
    <row r="754" spans="1:8" x14ac:dyDescent="0.25">
      <c r="A754" s="3"/>
      <c r="B754" s="3"/>
      <c r="C754" s="3"/>
      <c r="D754" s="3"/>
      <c r="E754" s="3"/>
      <c r="F754" s="3"/>
      <c r="G754" s="3"/>
      <c r="H754" s="3"/>
    </row>
    <row r="755" spans="1:8" x14ac:dyDescent="0.25">
      <c r="A755" s="3"/>
      <c r="B755" s="3"/>
      <c r="C755" s="3"/>
      <c r="D755" s="3"/>
      <c r="E755" s="3"/>
      <c r="F755" s="3"/>
      <c r="G755" s="3"/>
      <c r="H755" s="3"/>
    </row>
    <row r="756" spans="1:8" x14ac:dyDescent="0.25">
      <c r="A756" s="3"/>
      <c r="B756" s="3"/>
      <c r="C756" s="3"/>
      <c r="D756" s="3"/>
      <c r="E756" s="3"/>
      <c r="F756" s="3"/>
      <c r="G756" s="3"/>
      <c r="H756" s="3"/>
    </row>
    <row r="757" spans="1:8" x14ac:dyDescent="0.25">
      <c r="A757" s="3"/>
      <c r="B757" s="3"/>
      <c r="C757" s="3"/>
      <c r="D757" s="3"/>
      <c r="E757" s="3"/>
      <c r="F757" s="3"/>
      <c r="G757" s="3"/>
      <c r="H757" s="3"/>
    </row>
    <row r="758" spans="1:8" x14ac:dyDescent="0.25">
      <c r="A758" s="3"/>
      <c r="B758" s="3"/>
      <c r="C758" s="3"/>
      <c r="D758" s="3"/>
      <c r="E758" s="3"/>
      <c r="F758" s="3"/>
      <c r="G758" s="3"/>
      <c r="H758" s="3"/>
    </row>
    <row r="759" spans="1:8" x14ac:dyDescent="0.25">
      <c r="A759" s="3"/>
      <c r="B759" s="3"/>
      <c r="C759" s="3"/>
      <c r="D759" s="3"/>
      <c r="E759" s="3"/>
      <c r="F759" s="3"/>
      <c r="G759" s="3"/>
      <c r="H759" s="3"/>
    </row>
    <row r="760" spans="1:8" x14ac:dyDescent="0.25">
      <c r="A760" s="3"/>
      <c r="B760" s="3"/>
      <c r="C760" s="3"/>
      <c r="D760" s="3"/>
      <c r="E760" s="3"/>
      <c r="F760" s="3"/>
      <c r="G760" s="3"/>
      <c r="H760" s="3"/>
    </row>
    <row r="761" spans="1:8" x14ac:dyDescent="0.25">
      <c r="A761" s="3"/>
      <c r="B761" s="3"/>
      <c r="C761" s="3"/>
      <c r="D761" s="3"/>
      <c r="E761" s="3"/>
      <c r="F761" s="3"/>
      <c r="G761" s="3"/>
      <c r="H761" s="3"/>
    </row>
    <row r="762" spans="1:8" x14ac:dyDescent="0.25">
      <c r="A762" s="3"/>
      <c r="B762" s="3"/>
      <c r="C762" s="3"/>
      <c r="D762" s="3"/>
      <c r="E762" s="3"/>
      <c r="F762" s="3"/>
      <c r="G762" s="3"/>
      <c r="H762" s="3"/>
    </row>
    <row r="763" spans="1:8" x14ac:dyDescent="0.25">
      <c r="A763" s="3"/>
      <c r="B763" s="3"/>
      <c r="C763" s="3"/>
      <c r="D763" s="3"/>
      <c r="E763" s="3"/>
      <c r="F763" s="3"/>
      <c r="G763" s="3"/>
      <c r="H763" s="3"/>
    </row>
    <row r="764" spans="1:8" x14ac:dyDescent="0.25">
      <c r="A764" s="3"/>
      <c r="B764" s="3"/>
      <c r="C764" s="3"/>
      <c r="D764" s="3"/>
      <c r="E764" s="3"/>
      <c r="F764" s="3"/>
      <c r="G764" s="3"/>
      <c r="H764" s="3"/>
    </row>
    <row r="765" spans="1:8" x14ac:dyDescent="0.25">
      <c r="A765" s="3"/>
      <c r="B765" s="3"/>
      <c r="C765" s="3"/>
      <c r="D765" s="3"/>
      <c r="E765" s="3"/>
      <c r="F765" s="3"/>
      <c r="G765" s="3"/>
      <c r="H765" s="3"/>
    </row>
    <row r="766" spans="1:8" x14ac:dyDescent="0.25">
      <c r="A766" s="3"/>
      <c r="B766" s="3"/>
      <c r="C766" s="3"/>
      <c r="D766" s="3"/>
      <c r="E766" s="3"/>
      <c r="F766" s="3"/>
      <c r="G766" s="3"/>
      <c r="H766" s="3"/>
    </row>
    <row r="767" spans="1:8" x14ac:dyDescent="0.25">
      <c r="A767" s="3"/>
      <c r="B767" s="3"/>
      <c r="C767" s="3"/>
      <c r="D767" s="3"/>
      <c r="E767" s="3"/>
      <c r="F767" s="3"/>
      <c r="G767" s="3"/>
      <c r="H767" s="3"/>
    </row>
    <row r="768" spans="1:8" x14ac:dyDescent="0.25">
      <c r="A768" s="3"/>
      <c r="B768" s="3"/>
      <c r="C768" s="3"/>
      <c r="D768" s="3"/>
      <c r="E768" s="3"/>
      <c r="F768" s="3"/>
      <c r="G768" s="3"/>
      <c r="H768" s="3"/>
    </row>
    <row r="769" spans="1:8" x14ac:dyDescent="0.25">
      <c r="A769" s="3"/>
      <c r="B769" s="3"/>
      <c r="C769" s="3"/>
      <c r="D769" s="3"/>
      <c r="E769" s="3"/>
      <c r="F769" s="3"/>
      <c r="G769" s="3"/>
      <c r="H769" s="3"/>
    </row>
    <row r="770" spans="1:8" x14ac:dyDescent="0.25">
      <c r="A770" s="3"/>
      <c r="B770" s="3"/>
      <c r="C770" s="3"/>
      <c r="D770" s="3"/>
      <c r="E770" s="3"/>
      <c r="F770" s="3"/>
      <c r="G770" s="3"/>
      <c r="H770" s="3"/>
    </row>
    <row r="771" spans="1:8" x14ac:dyDescent="0.25">
      <c r="A771" s="3"/>
      <c r="B771" s="3"/>
      <c r="C771" s="3"/>
      <c r="D771" s="3"/>
      <c r="E771" s="3"/>
      <c r="F771" s="3"/>
      <c r="G771" s="3"/>
      <c r="H771" s="3"/>
    </row>
    <row r="772" spans="1:8" x14ac:dyDescent="0.25">
      <c r="A772" s="3"/>
      <c r="B772" s="3"/>
      <c r="C772" s="3"/>
      <c r="D772" s="3"/>
      <c r="E772" s="3"/>
      <c r="F772" s="3"/>
      <c r="G772" s="3"/>
      <c r="H772" s="3"/>
    </row>
    <row r="773" spans="1:8" x14ac:dyDescent="0.25">
      <c r="A773" s="3"/>
      <c r="B773" s="3"/>
      <c r="C773" s="3"/>
      <c r="D773" s="3"/>
      <c r="E773" s="3"/>
      <c r="F773" s="3"/>
      <c r="G773" s="3"/>
      <c r="H773" s="3"/>
    </row>
    <row r="774" spans="1:8" x14ac:dyDescent="0.25">
      <c r="A774" s="3"/>
      <c r="B774" s="3"/>
      <c r="C774" s="3"/>
      <c r="D774" s="3"/>
      <c r="E774" s="3"/>
      <c r="F774" s="3"/>
      <c r="G774" s="3"/>
      <c r="H774" s="3"/>
    </row>
    <row r="775" spans="1:8" x14ac:dyDescent="0.25">
      <c r="A775" s="3"/>
      <c r="B775" s="3"/>
      <c r="C775" s="3"/>
      <c r="D775" s="3"/>
      <c r="E775" s="3"/>
      <c r="F775" s="3"/>
      <c r="G775" s="3"/>
      <c r="H775" s="3"/>
    </row>
    <row r="776" spans="1:8" x14ac:dyDescent="0.25">
      <c r="A776" s="3"/>
      <c r="B776" s="3"/>
      <c r="C776" s="3"/>
      <c r="D776" s="3"/>
      <c r="E776" s="3"/>
      <c r="F776" s="3"/>
      <c r="G776" s="3"/>
      <c r="H776" s="3"/>
    </row>
    <row r="777" spans="1:8" x14ac:dyDescent="0.25">
      <c r="A777" s="3"/>
      <c r="B777" s="3"/>
      <c r="C777" s="3"/>
      <c r="D777" s="3"/>
      <c r="E777" s="3"/>
      <c r="F777" s="3"/>
      <c r="G777" s="3"/>
      <c r="H777" s="3"/>
    </row>
    <row r="778" spans="1:8" x14ac:dyDescent="0.25">
      <c r="A778" s="3"/>
      <c r="B778" s="3"/>
      <c r="C778" s="3"/>
      <c r="D778" s="3"/>
      <c r="E778" s="3"/>
      <c r="F778" s="3"/>
      <c r="G778" s="3"/>
      <c r="H778" s="3"/>
    </row>
    <row r="779" spans="1:8" x14ac:dyDescent="0.25">
      <c r="A779" s="3"/>
      <c r="B779" s="3"/>
      <c r="C779" s="3"/>
      <c r="D779" s="3"/>
      <c r="E779" s="3"/>
      <c r="F779" s="3"/>
      <c r="G779" s="3"/>
      <c r="H779" s="3"/>
    </row>
    <row r="780" spans="1:8" x14ac:dyDescent="0.25">
      <c r="A780" s="3"/>
      <c r="B780" s="3"/>
      <c r="C780" s="3"/>
      <c r="D780" s="3"/>
      <c r="E780" s="3"/>
      <c r="F780" s="3"/>
      <c r="G780" s="3"/>
      <c r="H780" s="3"/>
    </row>
    <row r="781" spans="1:8" x14ac:dyDescent="0.25">
      <c r="A781" s="3"/>
      <c r="B781" s="3"/>
      <c r="C781" s="3"/>
      <c r="D781" s="3"/>
      <c r="E781" s="3"/>
      <c r="F781" s="3"/>
      <c r="G781" s="3"/>
      <c r="H781" s="3"/>
    </row>
    <row r="782" spans="1:8" x14ac:dyDescent="0.25">
      <c r="A782" s="3"/>
      <c r="B782" s="3"/>
      <c r="C782" s="3"/>
      <c r="D782" s="3"/>
      <c r="E782" s="3"/>
      <c r="F782" s="3"/>
      <c r="G782" s="3"/>
      <c r="H782" s="3"/>
    </row>
    <row r="783" spans="1:8" x14ac:dyDescent="0.25">
      <c r="A783" s="3"/>
      <c r="B783" s="3"/>
      <c r="C783" s="3"/>
      <c r="D783" s="3"/>
      <c r="E783" s="3"/>
      <c r="F783" s="3"/>
      <c r="G783" s="3"/>
      <c r="H783" s="3"/>
    </row>
    <row r="784" spans="1:8" x14ac:dyDescent="0.25">
      <c r="A784" s="3"/>
      <c r="B784" s="3"/>
      <c r="C784" s="3"/>
      <c r="D784" s="3"/>
      <c r="E784" s="3"/>
      <c r="F784" s="3"/>
      <c r="G784" s="3"/>
      <c r="H784" s="3"/>
    </row>
    <row r="785" spans="1:8" x14ac:dyDescent="0.25">
      <c r="A785" s="3"/>
      <c r="B785" s="3"/>
      <c r="C785" s="3"/>
      <c r="D785" s="3"/>
      <c r="E785" s="3"/>
      <c r="F785" s="3"/>
      <c r="G785" s="3"/>
      <c r="H785" s="3"/>
    </row>
    <row r="786" spans="1:8" x14ac:dyDescent="0.25">
      <c r="A786" s="3"/>
      <c r="B786" s="3"/>
      <c r="C786" s="3"/>
      <c r="D786" s="3"/>
      <c r="E786" s="3"/>
      <c r="F786" s="3"/>
      <c r="G786" s="3"/>
      <c r="H786" s="3"/>
    </row>
    <row r="787" spans="1:8" x14ac:dyDescent="0.25">
      <c r="A787" s="3"/>
      <c r="B787" s="3"/>
      <c r="C787" s="3"/>
      <c r="D787" s="3"/>
      <c r="E787" s="3"/>
      <c r="F787" s="3"/>
      <c r="G787" s="3"/>
      <c r="H787" s="3"/>
    </row>
    <row r="788" spans="1:8" x14ac:dyDescent="0.25">
      <c r="A788" s="3"/>
      <c r="B788" s="3"/>
      <c r="C788" s="3"/>
      <c r="D788" s="3"/>
      <c r="E788" s="3"/>
      <c r="F788" s="3"/>
      <c r="G788" s="3"/>
      <c r="H788" s="3"/>
    </row>
    <row r="789" spans="1:8" x14ac:dyDescent="0.25">
      <c r="A789" s="3"/>
      <c r="B789" s="3"/>
      <c r="C789" s="3"/>
      <c r="D789" s="3"/>
      <c r="E789" s="3"/>
      <c r="F789" s="3"/>
      <c r="G789" s="3"/>
      <c r="H789" s="3"/>
    </row>
    <row r="790" spans="1:8" x14ac:dyDescent="0.25">
      <c r="A790" s="3"/>
      <c r="B790" s="3"/>
      <c r="C790" s="3"/>
      <c r="D790" s="3"/>
      <c r="E790" s="3"/>
      <c r="F790" s="3"/>
      <c r="G790" s="3"/>
      <c r="H790" s="3"/>
    </row>
    <row r="791" spans="1:8" x14ac:dyDescent="0.25">
      <c r="A791" s="3"/>
      <c r="B791" s="3"/>
      <c r="C791" s="3"/>
      <c r="D791" s="3"/>
      <c r="E791" s="3"/>
      <c r="F791" s="3"/>
      <c r="G791" s="3"/>
      <c r="H791" s="3"/>
    </row>
    <row r="792" spans="1:8" x14ac:dyDescent="0.25">
      <c r="A792" s="3"/>
      <c r="B792" s="3"/>
      <c r="C792" s="3"/>
      <c r="D792" s="3"/>
      <c r="E792" s="3"/>
      <c r="F792" s="3"/>
      <c r="G792" s="3"/>
      <c r="H792" s="3"/>
    </row>
    <row r="793" spans="1:8" x14ac:dyDescent="0.25">
      <c r="A793" s="3"/>
      <c r="B793" s="3"/>
      <c r="C793" s="3"/>
      <c r="D793" s="3"/>
      <c r="E793" s="3"/>
      <c r="F793" s="3"/>
      <c r="G793" s="3"/>
      <c r="H793" s="3"/>
    </row>
    <row r="794" spans="1:8" x14ac:dyDescent="0.25">
      <c r="A794" s="3"/>
      <c r="B794" s="3"/>
      <c r="C794" s="3"/>
      <c r="D794" s="3"/>
      <c r="E794" s="3"/>
      <c r="F794" s="3"/>
      <c r="G794" s="3"/>
      <c r="H794" s="3"/>
    </row>
    <row r="795" spans="1:8" x14ac:dyDescent="0.25">
      <c r="A795" s="3"/>
      <c r="B795" s="3"/>
      <c r="C795" s="3"/>
      <c r="D795" s="3"/>
      <c r="E795" s="3"/>
      <c r="F795" s="3"/>
      <c r="G795" s="3"/>
      <c r="H795" s="3"/>
    </row>
    <row r="796" spans="1:8" x14ac:dyDescent="0.25">
      <c r="A796" s="3"/>
      <c r="B796" s="3"/>
      <c r="C796" s="3"/>
      <c r="D796" s="3"/>
      <c r="E796" s="3"/>
      <c r="F796" s="3"/>
      <c r="G796" s="3"/>
      <c r="H796" s="3"/>
    </row>
    <row r="797" spans="1:8" x14ac:dyDescent="0.25">
      <c r="A797" s="3"/>
      <c r="B797" s="3"/>
      <c r="C797" s="3"/>
      <c r="D797" s="3"/>
      <c r="E797" s="3"/>
      <c r="F797" s="3"/>
      <c r="G797" s="3"/>
      <c r="H797" s="3"/>
    </row>
    <row r="798" spans="1:8" x14ac:dyDescent="0.25">
      <c r="A798" s="3"/>
      <c r="B798" s="3"/>
      <c r="C798" s="3"/>
      <c r="D798" s="3"/>
      <c r="E798" s="3"/>
      <c r="F798" s="3"/>
      <c r="G798" s="3"/>
      <c r="H798" s="3"/>
    </row>
    <row r="799" spans="1:8" x14ac:dyDescent="0.25">
      <c r="A799" s="3"/>
      <c r="B799" s="3"/>
      <c r="C799" s="3"/>
      <c r="D799" s="3"/>
      <c r="E799" s="3"/>
      <c r="F799" s="3"/>
      <c r="G799" s="3"/>
      <c r="H799" s="3"/>
    </row>
    <row r="800" spans="1:8" x14ac:dyDescent="0.25">
      <c r="A800" s="3"/>
      <c r="B800" s="3"/>
      <c r="C800" s="3"/>
      <c r="D800" s="3"/>
      <c r="E800" s="3"/>
      <c r="F800" s="3"/>
      <c r="G800" s="3"/>
      <c r="H800" s="3"/>
    </row>
    <row r="801" spans="1:8" x14ac:dyDescent="0.25">
      <c r="A801" s="3"/>
      <c r="B801" s="3"/>
      <c r="C801" s="3"/>
      <c r="D801" s="3"/>
      <c r="E801" s="3"/>
      <c r="F801" s="3"/>
      <c r="G801" s="3"/>
      <c r="H801" s="3"/>
    </row>
    <row r="802" spans="1:8" x14ac:dyDescent="0.25">
      <c r="A802" s="3"/>
      <c r="B802" s="3"/>
      <c r="C802" s="3"/>
      <c r="D802" s="3"/>
      <c r="E802" s="3"/>
      <c r="F802" s="3"/>
      <c r="G802" s="3"/>
      <c r="H802" s="3"/>
    </row>
    <row r="803" spans="1:8" x14ac:dyDescent="0.25">
      <c r="A803" s="3"/>
      <c r="B803" s="3"/>
      <c r="C803" s="3"/>
      <c r="D803" s="3"/>
      <c r="E803" s="3"/>
      <c r="F803" s="3"/>
      <c r="G803" s="3"/>
      <c r="H803" s="3"/>
    </row>
    <row r="804" spans="1:8" x14ac:dyDescent="0.25">
      <c r="A804" s="3"/>
      <c r="B804" s="3"/>
      <c r="C804" s="3"/>
      <c r="D804" s="3"/>
      <c r="E804" s="3"/>
      <c r="F804" s="3"/>
      <c r="G804" s="3"/>
      <c r="H804" s="3"/>
    </row>
    <row r="805" spans="1:8" x14ac:dyDescent="0.25">
      <c r="A805" s="3"/>
      <c r="B805" s="3"/>
      <c r="C805" s="3"/>
      <c r="D805" s="3"/>
      <c r="E805" s="3"/>
      <c r="F805" s="3"/>
      <c r="G805" s="3"/>
      <c r="H805" s="3"/>
    </row>
    <row r="806" spans="1:8" x14ac:dyDescent="0.25">
      <c r="A806" s="3"/>
      <c r="B806" s="3"/>
      <c r="C806" s="3"/>
      <c r="D806" s="3"/>
      <c r="E806" s="3"/>
      <c r="F806" s="3"/>
      <c r="G806" s="3"/>
      <c r="H806" s="3"/>
    </row>
    <row r="807" spans="1:8" x14ac:dyDescent="0.25">
      <c r="A807" s="3"/>
      <c r="B807" s="3"/>
      <c r="C807" s="3"/>
      <c r="D807" s="3"/>
      <c r="E807" s="3"/>
      <c r="F807" s="3"/>
      <c r="G807" s="3"/>
      <c r="H807" s="3"/>
    </row>
    <row r="808" spans="1:8" x14ac:dyDescent="0.25">
      <c r="A808" s="3"/>
      <c r="B808" s="3"/>
      <c r="C808" s="3"/>
      <c r="D808" s="3"/>
      <c r="E808" s="3"/>
      <c r="F808" s="3"/>
      <c r="G808" s="3"/>
      <c r="H808" s="3"/>
    </row>
    <row r="809" spans="1:8" x14ac:dyDescent="0.25">
      <c r="A809" s="3"/>
      <c r="B809" s="3"/>
      <c r="C809" s="3"/>
      <c r="D809" s="3"/>
      <c r="E809" s="3"/>
      <c r="F809" s="3"/>
      <c r="G809" s="3"/>
      <c r="H809" s="3"/>
    </row>
    <row r="810" spans="1:8" x14ac:dyDescent="0.25">
      <c r="A810" s="3"/>
      <c r="B810" s="3"/>
      <c r="C810" s="3"/>
      <c r="D810" s="3"/>
      <c r="E810" s="3"/>
      <c r="F810" s="3"/>
      <c r="G810" s="3"/>
      <c r="H810" s="3"/>
    </row>
    <row r="811" spans="1:8" x14ac:dyDescent="0.25">
      <c r="A811" s="3"/>
      <c r="B811" s="3"/>
      <c r="C811" s="3"/>
      <c r="D811" s="3"/>
      <c r="E811" s="3"/>
      <c r="F811" s="3"/>
      <c r="G811" s="3"/>
      <c r="H811" s="3"/>
    </row>
    <row r="812" spans="1:8" x14ac:dyDescent="0.25">
      <c r="A812" s="3"/>
      <c r="B812" s="3"/>
      <c r="C812" s="3"/>
      <c r="D812" s="3"/>
      <c r="E812" s="3"/>
      <c r="F812" s="3"/>
      <c r="G812" s="3"/>
      <c r="H812" s="3"/>
    </row>
    <row r="813" spans="1:8" x14ac:dyDescent="0.25">
      <c r="A813" s="3"/>
      <c r="B813" s="3"/>
      <c r="C813" s="3"/>
      <c r="D813" s="3"/>
      <c r="E813" s="3"/>
      <c r="F813" s="3"/>
      <c r="G813" s="3"/>
      <c r="H813" s="3"/>
    </row>
    <row r="814" spans="1:8" x14ac:dyDescent="0.25">
      <c r="A814" s="3"/>
      <c r="B814" s="3"/>
      <c r="C814" s="3"/>
      <c r="D814" s="3"/>
      <c r="E814" s="3"/>
      <c r="F814" s="3"/>
      <c r="G814" s="3"/>
      <c r="H814" s="3"/>
    </row>
    <row r="815" spans="1:8" x14ac:dyDescent="0.25">
      <c r="A815" s="3"/>
      <c r="B815" s="3"/>
      <c r="C815" s="3"/>
      <c r="D815" s="3"/>
      <c r="E815" s="3"/>
      <c r="F815" s="3"/>
      <c r="G815" s="3"/>
      <c r="H815" s="3"/>
    </row>
    <row r="816" spans="1:8" x14ac:dyDescent="0.25">
      <c r="A816" s="3"/>
      <c r="B816" s="3"/>
      <c r="C816" s="3"/>
      <c r="D816" s="3"/>
      <c r="E816" s="3"/>
      <c r="F816" s="3"/>
      <c r="G816" s="3"/>
      <c r="H816" s="3"/>
    </row>
    <row r="817" spans="1:8" x14ac:dyDescent="0.25">
      <c r="A817" s="3"/>
      <c r="B817" s="3"/>
      <c r="C817" s="3"/>
      <c r="D817" s="3"/>
      <c r="E817" s="3"/>
      <c r="F817" s="3"/>
      <c r="G817" s="3"/>
      <c r="H817" s="3"/>
    </row>
    <row r="818" spans="1:8" x14ac:dyDescent="0.25">
      <c r="A818" s="3"/>
      <c r="B818" s="3"/>
      <c r="C818" s="3"/>
      <c r="D818" s="3"/>
      <c r="E818" s="3"/>
      <c r="F818" s="3"/>
      <c r="G818" s="3"/>
      <c r="H818" s="3"/>
    </row>
    <row r="819" spans="1:8" x14ac:dyDescent="0.25">
      <c r="A819" s="3"/>
      <c r="B819" s="3"/>
      <c r="C819" s="3"/>
      <c r="D819" s="3"/>
      <c r="E819" s="3"/>
      <c r="F819" s="3"/>
      <c r="G819" s="3"/>
      <c r="H819" s="3"/>
    </row>
    <row r="820" spans="1:8" x14ac:dyDescent="0.25">
      <c r="A820" s="3"/>
      <c r="B820" s="3"/>
      <c r="C820" s="3"/>
      <c r="D820" s="3"/>
      <c r="E820" s="3"/>
      <c r="F820" s="3"/>
      <c r="G820" s="3"/>
      <c r="H820" s="3"/>
    </row>
    <row r="821" spans="1:8" x14ac:dyDescent="0.25">
      <c r="A821" s="3"/>
      <c r="B821" s="3"/>
      <c r="C821" s="3"/>
      <c r="D821" s="3"/>
      <c r="E821" s="3"/>
      <c r="F821" s="3"/>
      <c r="G821" s="3"/>
      <c r="H821" s="3"/>
    </row>
    <row r="822" spans="1:8" x14ac:dyDescent="0.25">
      <c r="A822" s="3"/>
      <c r="B822" s="3"/>
      <c r="C822" s="3"/>
      <c r="D822" s="3"/>
      <c r="E822" s="3"/>
      <c r="F822" s="3"/>
      <c r="G822" s="3"/>
      <c r="H822" s="3"/>
    </row>
    <row r="823" spans="1:8" x14ac:dyDescent="0.25">
      <c r="A823" s="3"/>
      <c r="B823" s="3"/>
      <c r="C823" s="3"/>
      <c r="D823" s="3"/>
      <c r="E823" s="3"/>
      <c r="F823" s="3"/>
      <c r="G823" s="3"/>
      <c r="H823" s="3"/>
    </row>
    <row r="824" spans="1:8" x14ac:dyDescent="0.25">
      <c r="A824" s="3"/>
      <c r="B824" s="3"/>
      <c r="C824" s="3"/>
      <c r="D824" s="3"/>
      <c r="E824" s="3"/>
      <c r="F824" s="3"/>
      <c r="G824" s="3"/>
      <c r="H824" s="3"/>
    </row>
    <row r="825" spans="1:8" x14ac:dyDescent="0.25">
      <c r="A825" s="3"/>
      <c r="B825" s="3"/>
      <c r="C825" s="3"/>
      <c r="D825" s="3"/>
      <c r="E825" s="3"/>
      <c r="F825" s="3"/>
      <c r="G825" s="3"/>
      <c r="H825" s="3"/>
    </row>
    <row r="826" spans="1:8" x14ac:dyDescent="0.25">
      <c r="A826" s="3"/>
      <c r="B826" s="3"/>
      <c r="C826" s="3"/>
      <c r="D826" s="3"/>
      <c r="E826" s="3"/>
      <c r="F826" s="3"/>
      <c r="G826" s="3"/>
      <c r="H826" s="3"/>
    </row>
    <row r="827" spans="1:8" x14ac:dyDescent="0.25">
      <c r="A827" s="3"/>
      <c r="B827" s="3"/>
      <c r="C827" s="3"/>
      <c r="D827" s="3"/>
      <c r="E827" s="3"/>
      <c r="F827" s="3"/>
      <c r="G827" s="3"/>
      <c r="H827" s="3"/>
    </row>
    <row r="828" spans="1:8" x14ac:dyDescent="0.25">
      <c r="A828" s="3"/>
      <c r="B828" s="3"/>
      <c r="C828" s="3"/>
      <c r="D828" s="3"/>
      <c r="E828" s="3"/>
      <c r="F828" s="3"/>
      <c r="G828" s="3"/>
      <c r="H828" s="3"/>
    </row>
    <row r="829" spans="1:8" x14ac:dyDescent="0.25">
      <c r="A829" s="3"/>
      <c r="B829" s="3"/>
      <c r="C829" s="3"/>
      <c r="D829" s="3"/>
      <c r="E829" s="3"/>
      <c r="F829" s="3"/>
      <c r="G829" s="3"/>
      <c r="H829" s="3"/>
    </row>
    <row r="830" spans="1:8" x14ac:dyDescent="0.25">
      <c r="A830" s="3"/>
      <c r="B830" s="3"/>
      <c r="C830" s="3"/>
      <c r="D830" s="3"/>
      <c r="E830" s="3"/>
      <c r="F830" s="3"/>
      <c r="G830" s="3"/>
      <c r="H830" s="3"/>
    </row>
    <row r="831" spans="1:8" x14ac:dyDescent="0.25">
      <c r="A831" s="3"/>
      <c r="B831" s="3"/>
      <c r="C831" s="3"/>
      <c r="D831" s="3"/>
      <c r="E831" s="3"/>
      <c r="F831" s="3"/>
      <c r="G831" s="3"/>
      <c r="H831" s="3"/>
    </row>
    <row r="832" spans="1:8" x14ac:dyDescent="0.25">
      <c r="A832" s="3"/>
      <c r="B832" s="3"/>
      <c r="C832" s="3"/>
      <c r="D832" s="3"/>
      <c r="E832" s="3"/>
      <c r="F832" s="3"/>
      <c r="G832" s="3"/>
      <c r="H832" s="3"/>
    </row>
    <row r="833" spans="1:8" x14ac:dyDescent="0.25">
      <c r="A833" s="3"/>
      <c r="B833" s="3"/>
      <c r="C833" s="3"/>
      <c r="D833" s="3"/>
      <c r="E833" s="3"/>
      <c r="F833" s="3"/>
      <c r="G833" s="3"/>
      <c r="H833" s="3"/>
    </row>
    <row r="834" spans="1:8" x14ac:dyDescent="0.25">
      <c r="A834" s="3"/>
      <c r="B834" s="3"/>
      <c r="C834" s="3"/>
      <c r="D834" s="3"/>
      <c r="E834" s="3"/>
      <c r="F834" s="3"/>
      <c r="G834" s="3"/>
      <c r="H834" s="3"/>
    </row>
    <row r="835" spans="1:8" x14ac:dyDescent="0.25">
      <c r="A835" s="3"/>
      <c r="B835" s="3"/>
      <c r="C835" s="3"/>
      <c r="D835" s="3"/>
      <c r="E835" s="3"/>
      <c r="F835" s="3"/>
      <c r="G835" s="3"/>
      <c r="H835" s="3"/>
    </row>
    <row r="836" spans="1:8" x14ac:dyDescent="0.25">
      <c r="A836" s="3"/>
      <c r="B836" s="3"/>
      <c r="C836" s="3"/>
      <c r="D836" s="3"/>
      <c r="E836" s="3"/>
      <c r="F836" s="3"/>
      <c r="G836" s="3"/>
      <c r="H836" s="3"/>
    </row>
    <row r="837" spans="1:8" x14ac:dyDescent="0.25">
      <c r="A837" s="3"/>
      <c r="B837" s="3"/>
      <c r="C837" s="3"/>
      <c r="D837" s="3"/>
      <c r="E837" s="3"/>
      <c r="F837" s="3"/>
      <c r="G837" s="3"/>
      <c r="H837" s="3"/>
    </row>
    <row r="838" spans="1:8" x14ac:dyDescent="0.25">
      <c r="A838" s="3"/>
      <c r="B838" s="3"/>
      <c r="C838" s="3"/>
      <c r="D838" s="3"/>
      <c r="E838" s="3"/>
      <c r="F838" s="3"/>
      <c r="G838" s="3"/>
      <c r="H838" s="3"/>
    </row>
    <row r="839" spans="1:8" x14ac:dyDescent="0.25">
      <c r="A839" s="3"/>
      <c r="B839" s="3"/>
      <c r="C839" s="3"/>
      <c r="D839" s="3"/>
      <c r="E839" s="3"/>
      <c r="F839" s="3"/>
      <c r="G839" s="3"/>
      <c r="H839" s="3"/>
    </row>
    <row r="840" spans="1:8" x14ac:dyDescent="0.25">
      <c r="A840" s="3"/>
      <c r="B840" s="3"/>
      <c r="C840" s="3"/>
      <c r="D840" s="3"/>
      <c r="E840" s="3"/>
      <c r="F840" s="3"/>
      <c r="G840" s="3"/>
      <c r="H840" s="3"/>
    </row>
    <row r="841" spans="1:8" x14ac:dyDescent="0.25">
      <c r="A841" s="3"/>
      <c r="B841" s="3"/>
      <c r="C841" s="3"/>
      <c r="D841" s="3"/>
      <c r="E841" s="3"/>
      <c r="F841" s="3"/>
      <c r="G841" s="3"/>
      <c r="H841" s="3"/>
    </row>
    <row r="842" spans="1:8" x14ac:dyDescent="0.25">
      <c r="A842" s="3"/>
      <c r="B842" s="3"/>
      <c r="C842" s="3"/>
      <c r="D842" s="3"/>
      <c r="E842" s="3"/>
      <c r="F842" s="3"/>
      <c r="G842" s="3"/>
      <c r="H842" s="3"/>
    </row>
    <row r="843" spans="1:8" x14ac:dyDescent="0.25">
      <c r="A843" s="3"/>
      <c r="B843" s="3"/>
      <c r="C843" s="3"/>
      <c r="D843" s="3"/>
      <c r="E843" s="3"/>
      <c r="F843" s="3"/>
      <c r="G843" s="3"/>
      <c r="H843" s="3"/>
    </row>
    <row r="844" spans="1:8" x14ac:dyDescent="0.25">
      <c r="A844" s="3"/>
      <c r="B844" s="3"/>
      <c r="C844" s="3"/>
      <c r="D844" s="3"/>
      <c r="E844" s="3"/>
      <c r="F844" s="3"/>
      <c r="G844" s="3"/>
      <c r="H844" s="3"/>
    </row>
    <row r="845" spans="1:8" x14ac:dyDescent="0.25">
      <c r="A845" s="3"/>
      <c r="B845" s="3"/>
      <c r="C845" s="3"/>
      <c r="D845" s="3"/>
      <c r="E845" s="3"/>
      <c r="F845" s="3"/>
      <c r="G845" s="3"/>
      <c r="H845" s="3"/>
    </row>
    <row r="846" spans="1:8" x14ac:dyDescent="0.25">
      <c r="A846" s="3"/>
      <c r="B846" s="3"/>
      <c r="C846" s="3"/>
      <c r="D846" s="3"/>
      <c r="E846" s="3"/>
      <c r="F846" s="3"/>
      <c r="G846" s="3"/>
      <c r="H846" s="3"/>
    </row>
    <row r="847" spans="1:8" x14ac:dyDescent="0.25">
      <c r="A847" s="3"/>
      <c r="B847" s="3"/>
      <c r="C847" s="3"/>
      <c r="D847" s="3"/>
      <c r="E847" s="3"/>
      <c r="F847" s="3"/>
      <c r="G847" s="3"/>
      <c r="H847" s="3"/>
    </row>
    <row r="848" spans="1:8" x14ac:dyDescent="0.25">
      <c r="A848" s="3"/>
      <c r="B848" s="3"/>
      <c r="C848" s="3"/>
      <c r="D848" s="3"/>
      <c r="E848" s="3"/>
      <c r="F848" s="3"/>
      <c r="G848" s="3"/>
      <c r="H848" s="3"/>
    </row>
    <row r="849" spans="1:8" x14ac:dyDescent="0.25">
      <c r="A849" s="3"/>
      <c r="B849" s="3"/>
      <c r="C849" s="3"/>
      <c r="D849" s="3"/>
      <c r="E849" s="3"/>
      <c r="F849" s="3"/>
      <c r="G849" s="3"/>
      <c r="H849" s="3"/>
    </row>
    <row r="850" spans="1:8" x14ac:dyDescent="0.25">
      <c r="A850" s="3"/>
      <c r="B850" s="3"/>
      <c r="C850" s="3"/>
      <c r="D850" s="3"/>
      <c r="E850" s="3"/>
      <c r="F850" s="3"/>
      <c r="G850" s="3"/>
      <c r="H850" s="3"/>
    </row>
    <row r="851" spans="1:8" x14ac:dyDescent="0.25">
      <c r="A851" s="3"/>
      <c r="B851" s="3"/>
      <c r="C851" s="3"/>
      <c r="D851" s="3"/>
      <c r="E851" s="3"/>
      <c r="F851" s="3"/>
      <c r="G851" s="3"/>
      <c r="H851" s="3"/>
    </row>
    <row r="852" spans="1:8" x14ac:dyDescent="0.25">
      <c r="A852" s="3"/>
      <c r="B852" s="3"/>
      <c r="C852" s="3"/>
      <c r="D852" s="3"/>
      <c r="E852" s="3"/>
      <c r="F852" s="3"/>
      <c r="G852" s="3"/>
      <c r="H852" s="3"/>
    </row>
    <row r="853" spans="1:8" x14ac:dyDescent="0.25">
      <c r="A853" s="3"/>
      <c r="B853" s="3"/>
      <c r="C853" s="3"/>
      <c r="D853" s="3"/>
      <c r="E853" s="3"/>
      <c r="F853" s="3"/>
      <c r="G853" s="3"/>
      <c r="H853" s="3"/>
    </row>
    <row r="854" spans="1:8" x14ac:dyDescent="0.25">
      <c r="A854" s="3"/>
      <c r="B854" s="3"/>
      <c r="C854" s="3"/>
      <c r="D854" s="3"/>
      <c r="E854" s="3"/>
      <c r="F854" s="3"/>
      <c r="G854" s="3"/>
      <c r="H854" s="3"/>
    </row>
    <row r="855" spans="1:8" x14ac:dyDescent="0.25">
      <c r="A855" s="3"/>
      <c r="B855" s="3"/>
      <c r="C855" s="3"/>
      <c r="D855" s="3"/>
      <c r="E855" s="3"/>
      <c r="F855" s="3"/>
      <c r="G855" s="3"/>
      <c r="H855" s="3"/>
    </row>
    <row r="856" spans="1:8" x14ac:dyDescent="0.25">
      <c r="A856" s="3"/>
      <c r="B856" s="3"/>
      <c r="C856" s="3"/>
      <c r="D856" s="3"/>
      <c r="E856" s="3"/>
      <c r="F856" s="3"/>
      <c r="G856" s="3"/>
      <c r="H856" s="3"/>
    </row>
    <row r="857" spans="1:8" x14ac:dyDescent="0.25">
      <c r="A857" s="3"/>
      <c r="B857" s="3"/>
      <c r="C857" s="3"/>
      <c r="D857" s="3"/>
      <c r="E857" s="3"/>
      <c r="F857" s="3"/>
      <c r="G857" s="3"/>
      <c r="H857" s="3"/>
    </row>
    <row r="858" spans="1:8" x14ac:dyDescent="0.25">
      <c r="A858" s="3"/>
      <c r="B858" s="3"/>
      <c r="C858" s="3"/>
      <c r="D858" s="3"/>
      <c r="E858" s="3"/>
      <c r="F858" s="3"/>
      <c r="G858" s="3"/>
      <c r="H858" s="3"/>
    </row>
    <row r="859" spans="1:8" x14ac:dyDescent="0.25">
      <c r="A859" s="3"/>
      <c r="B859" s="3"/>
      <c r="C859" s="3"/>
      <c r="D859" s="3"/>
      <c r="E859" s="3"/>
      <c r="F859" s="3"/>
      <c r="G859" s="3"/>
      <c r="H859" s="3"/>
    </row>
    <row r="860" spans="1:8" x14ac:dyDescent="0.25">
      <c r="A860" s="3"/>
      <c r="B860" s="3"/>
      <c r="C860" s="3"/>
      <c r="D860" s="3"/>
      <c r="E860" s="3"/>
      <c r="F860" s="3"/>
      <c r="G860" s="3"/>
      <c r="H860" s="3"/>
    </row>
    <row r="861" spans="1:8" x14ac:dyDescent="0.25">
      <c r="A861" s="3"/>
      <c r="B861" s="3"/>
      <c r="C861" s="3"/>
      <c r="D861" s="3"/>
      <c r="E861" s="3"/>
      <c r="F861" s="3"/>
      <c r="G861" s="3"/>
      <c r="H861" s="3"/>
    </row>
    <row r="862" spans="1:8" x14ac:dyDescent="0.25">
      <c r="A862" s="3"/>
      <c r="B862" s="3"/>
      <c r="C862" s="3"/>
      <c r="D862" s="3"/>
      <c r="E862" s="3"/>
      <c r="F862" s="3"/>
      <c r="G862" s="3"/>
      <c r="H862" s="3"/>
    </row>
    <row r="863" spans="1:8" x14ac:dyDescent="0.25">
      <c r="A863" s="3"/>
      <c r="B863" s="3"/>
      <c r="C863" s="3"/>
      <c r="D863" s="3"/>
      <c r="E863" s="3"/>
      <c r="F863" s="3"/>
      <c r="G863" s="3"/>
      <c r="H863" s="3"/>
    </row>
    <row r="864" spans="1:8" x14ac:dyDescent="0.25">
      <c r="A864" s="3"/>
      <c r="B864" s="3"/>
      <c r="C864" s="3"/>
      <c r="D864" s="3"/>
      <c r="E864" s="3"/>
      <c r="F864" s="3"/>
      <c r="G864" s="3"/>
      <c r="H864" s="3"/>
    </row>
    <row r="865" spans="1:8" x14ac:dyDescent="0.25">
      <c r="A865" s="3"/>
      <c r="B865" s="3"/>
      <c r="C865" s="3"/>
      <c r="D865" s="3"/>
      <c r="E865" s="3"/>
      <c r="F865" s="3"/>
      <c r="G865" s="3"/>
      <c r="H865" s="3"/>
    </row>
    <row r="866" spans="1:8" x14ac:dyDescent="0.25">
      <c r="A866" s="3"/>
      <c r="B866" s="3"/>
      <c r="C866" s="3"/>
      <c r="D866" s="3"/>
      <c r="E866" s="3"/>
      <c r="F866" s="3"/>
      <c r="G866" s="3"/>
      <c r="H866" s="3"/>
    </row>
    <row r="867" spans="1:8" x14ac:dyDescent="0.25">
      <c r="A867" s="3"/>
      <c r="B867" s="3"/>
      <c r="C867" s="3"/>
      <c r="D867" s="3"/>
      <c r="E867" s="3"/>
      <c r="F867" s="3"/>
      <c r="G867" s="3"/>
      <c r="H867" s="3"/>
    </row>
    <row r="868" spans="1:8" x14ac:dyDescent="0.25">
      <c r="A868" s="3"/>
      <c r="B868" s="3"/>
      <c r="C868" s="3"/>
      <c r="D868" s="3"/>
      <c r="E868" s="3"/>
      <c r="F868" s="3"/>
      <c r="G868" s="3"/>
      <c r="H868" s="3"/>
    </row>
    <row r="869" spans="1:8" x14ac:dyDescent="0.25">
      <c r="A869" s="3"/>
      <c r="B869" s="3"/>
      <c r="C869" s="3"/>
      <c r="D869" s="3"/>
      <c r="E869" s="3"/>
      <c r="F869" s="3"/>
      <c r="G869" s="3"/>
      <c r="H869" s="3"/>
    </row>
    <row r="870" spans="1:8" x14ac:dyDescent="0.25">
      <c r="A870" s="3"/>
      <c r="B870" s="3"/>
      <c r="C870" s="3"/>
      <c r="D870" s="3"/>
      <c r="E870" s="3"/>
      <c r="F870" s="3"/>
      <c r="G870" s="3"/>
      <c r="H870" s="3"/>
    </row>
    <row r="871" spans="1:8" x14ac:dyDescent="0.25">
      <c r="A871" s="3"/>
      <c r="B871" s="3"/>
      <c r="C871" s="3"/>
      <c r="D871" s="3"/>
      <c r="E871" s="3"/>
      <c r="F871" s="3"/>
      <c r="G871" s="3"/>
      <c r="H871" s="3"/>
    </row>
    <row r="872" spans="1:8" x14ac:dyDescent="0.25">
      <c r="A872" s="3"/>
      <c r="B872" s="3"/>
      <c r="C872" s="3"/>
      <c r="D872" s="3"/>
      <c r="E872" s="3"/>
      <c r="F872" s="3"/>
      <c r="G872" s="3"/>
      <c r="H872" s="3"/>
    </row>
    <row r="873" spans="1:8" x14ac:dyDescent="0.25">
      <c r="A873" s="3"/>
      <c r="B873" s="3"/>
      <c r="C873" s="3"/>
      <c r="D873" s="3"/>
      <c r="E873" s="3"/>
      <c r="F873" s="3"/>
      <c r="G873" s="3"/>
      <c r="H873" s="3"/>
    </row>
    <row r="874" spans="1:8" x14ac:dyDescent="0.25">
      <c r="A874" s="3"/>
      <c r="B874" s="3"/>
      <c r="C874" s="3"/>
      <c r="D874" s="3"/>
      <c r="E874" s="3"/>
      <c r="F874" s="3"/>
      <c r="G874" s="3"/>
      <c r="H874" s="3"/>
    </row>
    <row r="875" spans="1:8" x14ac:dyDescent="0.25">
      <c r="A875" s="3"/>
      <c r="B875" s="3"/>
      <c r="C875" s="3"/>
      <c r="D875" s="3"/>
      <c r="E875" s="3"/>
      <c r="F875" s="3"/>
      <c r="G875" s="3"/>
      <c r="H875" s="3"/>
    </row>
    <row r="876" spans="1:8" x14ac:dyDescent="0.25">
      <c r="A876" s="3"/>
      <c r="B876" s="3"/>
      <c r="C876" s="3"/>
      <c r="D876" s="3"/>
      <c r="E876" s="3"/>
      <c r="F876" s="3"/>
      <c r="G876" s="3"/>
      <c r="H876" s="3"/>
    </row>
    <row r="877" spans="1:8" x14ac:dyDescent="0.25">
      <c r="A877" s="3"/>
      <c r="B877" s="3"/>
      <c r="C877" s="3"/>
      <c r="D877" s="3"/>
      <c r="E877" s="3"/>
      <c r="F877" s="3"/>
      <c r="G877" s="3"/>
      <c r="H877" s="3"/>
    </row>
    <row r="878" spans="1:8" x14ac:dyDescent="0.25">
      <c r="A878" s="3"/>
      <c r="B878" s="3"/>
      <c r="C878" s="3"/>
      <c r="D878" s="3"/>
      <c r="E878" s="3"/>
      <c r="F878" s="3"/>
      <c r="G878" s="3"/>
      <c r="H878" s="3"/>
    </row>
    <row r="879" spans="1:8" x14ac:dyDescent="0.25">
      <c r="A879" s="3"/>
      <c r="B879" s="3"/>
      <c r="C879" s="3"/>
      <c r="D879" s="3"/>
      <c r="E879" s="3"/>
      <c r="F879" s="3"/>
      <c r="G879" s="3"/>
      <c r="H879" s="3"/>
    </row>
    <row r="880" spans="1:8" x14ac:dyDescent="0.25">
      <c r="A880" s="3"/>
      <c r="B880" s="3"/>
      <c r="C880" s="3"/>
      <c r="D880" s="3"/>
      <c r="E880" s="3"/>
      <c r="F880" s="3"/>
      <c r="G880" s="3"/>
      <c r="H880" s="3"/>
    </row>
    <row r="881" spans="1:8" x14ac:dyDescent="0.25">
      <c r="A881" s="3"/>
      <c r="B881" s="3"/>
      <c r="C881" s="3"/>
      <c r="D881" s="3"/>
      <c r="E881" s="3"/>
      <c r="F881" s="3"/>
      <c r="G881" s="3"/>
      <c r="H881" s="3"/>
    </row>
    <row r="882" spans="1:8" x14ac:dyDescent="0.25">
      <c r="A882" s="3"/>
      <c r="B882" s="3"/>
      <c r="C882" s="3"/>
      <c r="D882" s="3"/>
      <c r="E882" s="3"/>
      <c r="F882" s="3"/>
      <c r="G882" s="3"/>
      <c r="H882" s="3"/>
    </row>
    <row r="883" spans="1:8" x14ac:dyDescent="0.25">
      <c r="A883" s="3"/>
      <c r="B883" s="3"/>
      <c r="C883" s="3"/>
      <c r="D883" s="3"/>
      <c r="E883" s="3"/>
      <c r="F883" s="3"/>
      <c r="G883" s="3"/>
      <c r="H883" s="3"/>
    </row>
    <row r="884" spans="1:8" x14ac:dyDescent="0.25">
      <c r="A884" s="3"/>
      <c r="B884" s="3"/>
      <c r="C884" s="3"/>
      <c r="D884" s="3"/>
      <c r="E884" s="3"/>
      <c r="F884" s="3"/>
      <c r="G884" s="3"/>
      <c r="H884" s="3"/>
    </row>
    <row r="885" spans="1:8" x14ac:dyDescent="0.25">
      <c r="A885" s="3"/>
      <c r="B885" s="3"/>
      <c r="C885" s="3"/>
      <c r="D885" s="3"/>
      <c r="E885" s="3"/>
      <c r="F885" s="3"/>
      <c r="G885" s="3"/>
      <c r="H885" s="3"/>
    </row>
    <row r="886" spans="1:8" x14ac:dyDescent="0.25">
      <c r="A886" s="3"/>
      <c r="B886" s="3"/>
      <c r="C886" s="3"/>
      <c r="D886" s="3"/>
      <c r="E886" s="3"/>
      <c r="F886" s="3"/>
      <c r="G886" s="3"/>
      <c r="H886" s="3"/>
    </row>
    <row r="887" spans="1:8" x14ac:dyDescent="0.25">
      <c r="A887" s="3"/>
      <c r="B887" s="3"/>
      <c r="C887" s="3"/>
      <c r="D887" s="3"/>
      <c r="E887" s="3"/>
      <c r="F887" s="3"/>
      <c r="G887" s="3"/>
      <c r="H887" s="3"/>
    </row>
    <row r="888" spans="1:8" x14ac:dyDescent="0.25">
      <c r="A888" s="3"/>
      <c r="B888" s="3"/>
      <c r="C888" s="3"/>
      <c r="D888" s="3"/>
      <c r="E888" s="3"/>
      <c r="F888" s="3"/>
      <c r="G888" s="3"/>
      <c r="H888" s="3"/>
    </row>
    <row r="889" spans="1:8" x14ac:dyDescent="0.25">
      <c r="A889" s="3"/>
      <c r="B889" s="3"/>
      <c r="C889" s="3"/>
      <c r="D889" s="3"/>
      <c r="E889" s="3"/>
      <c r="F889" s="3"/>
      <c r="G889" s="3"/>
      <c r="H889" s="3"/>
    </row>
    <row r="890" spans="1:8" x14ac:dyDescent="0.25">
      <c r="A890" s="3"/>
      <c r="B890" s="3"/>
      <c r="C890" s="3"/>
      <c r="D890" s="3"/>
      <c r="E890" s="3"/>
      <c r="F890" s="3"/>
      <c r="G890" s="3"/>
      <c r="H890" s="3"/>
    </row>
    <row r="891" spans="1:8" x14ac:dyDescent="0.25">
      <c r="A891" s="3"/>
      <c r="B891" s="3"/>
      <c r="C891" s="3"/>
      <c r="D891" s="3"/>
      <c r="E891" s="3"/>
      <c r="F891" s="3"/>
      <c r="G891" s="3"/>
      <c r="H891" s="3"/>
    </row>
    <row r="892" spans="1:8" x14ac:dyDescent="0.25">
      <c r="A892" s="3"/>
      <c r="B892" s="3"/>
      <c r="C892" s="3"/>
      <c r="D892" s="3"/>
      <c r="E892" s="3"/>
      <c r="F892" s="3"/>
      <c r="G892" s="3"/>
      <c r="H892" s="3"/>
    </row>
    <row r="893" spans="1:8" x14ac:dyDescent="0.25">
      <c r="A893" s="3"/>
      <c r="B893" s="3"/>
      <c r="C893" s="3"/>
      <c r="D893" s="3"/>
      <c r="E893" s="3"/>
      <c r="F893" s="3"/>
      <c r="G893" s="3"/>
      <c r="H893" s="3"/>
    </row>
    <row r="894" spans="1:8" x14ac:dyDescent="0.25">
      <c r="A894" s="3"/>
      <c r="B894" s="3"/>
      <c r="C894" s="3"/>
      <c r="D894" s="3"/>
      <c r="E894" s="3"/>
      <c r="F894" s="3"/>
      <c r="G894" s="3"/>
      <c r="H894" s="3"/>
    </row>
    <row r="895" spans="1:8" x14ac:dyDescent="0.25">
      <c r="A895" s="3"/>
      <c r="B895" s="3"/>
      <c r="C895" s="3"/>
      <c r="D895" s="3"/>
      <c r="E895" s="3"/>
      <c r="F895" s="3"/>
      <c r="G895" s="3"/>
      <c r="H895" s="3"/>
    </row>
    <row r="896" spans="1:8" x14ac:dyDescent="0.25">
      <c r="A896" s="3"/>
      <c r="B896" s="3"/>
      <c r="C896" s="3"/>
      <c r="D896" s="3"/>
      <c r="E896" s="3"/>
      <c r="F896" s="3"/>
      <c r="G896" s="3"/>
      <c r="H896" s="3"/>
    </row>
    <row r="897" spans="1:8" x14ac:dyDescent="0.25">
      <c r="A897" s="3"/>
      <c r="B897" s="3"/>
      <c r="C897" s="3"/>
      <c r="D897" s="3"/>
      <c r="E897" s="3"/>
      <c r="F897" s="3"/>
      <c r="G897" s="3"/>
      <c r="H897" s="3"/>
    </row>
    <row r="898" spans="1:8" x14ac:dyDescent="0.25">
      <c r="A898" s="3"/>
      <c r="B898" s="3"/>
      <c r="C898" s="3"/>
      <c r="D898" s="3"/>
      <c r="E898" s="3"/>
      <c r="F898" s="3"/>
      <c r="G898" s="3"/>
      <c r="H898" s="3"/>
    </row>
    <row r="899" spans="1:8" x14ac:dyDescent="0.25">
      <c r="A899" s="3"/>
      <c r="B899" s="3"/>
      <c r="C899" s="3"/>
      <c r="D899" s="3"/>
      <c r="E899" s="3"/>
      <c r="F899" s="3"/>
      <c r="G899" s="3"/>
      <c r="H899" s="3"/>
    </row>
    <row r="900" spans="1:8" x14ac:dyDescent="0.25">
      <c r="A900" s="3"/>
      <c r="B900" s="3"/>
      <c r="C900" s="3"/>
      <c r="D900" s="3"/>
      <c r="E900" s="3"/>
      <c r="F900" s="3"/>
      <c r="G900" s="3"/>
      <c r="H900" s="3"/>
    </row>
    <row r="901" spans="1:8" x14ac:dyDescent="0.25">
      <c r="A901" s="3"/>
      <c r="B901" s="3"/>
      <c r="C901" s="3"/>
      <c r="D901" s="3"/>
      <c r="E901" s="3"/>
      <c r="F901" s="3"/>
      <c r="G901" s="3"/>
      <c r="H901" s="3"/>
    </row>
    <row r="902" spans="1:8" x14ac:dyDescent="0.25">
      <c r="A902" s="3"/>
      <c r="B902" s="3"/>
      <c r="C902" s="3"/>
      <c r="D902" s="3"/>
      <c r="E902" s="3"/>
      <c r="F902" s="3"/>
      <c r="G902" s="3"/>
      <c r="H902" s="3"/>
    </row>
    <row r="903" spans="1:8" x14ac:dyDescent="0.25">
      <c r="A903" s="3"/>
      <c r="B903" s="3"/>
      <c r="C903" s="3"/>
      <c r="D903" s="3"/>
      <c r="E903" s="3"/>
      <c r="F903" s="3"/>
      <c r="G903" s="3"/>
      <c r="H903" s="3"/>
    </row>
    <row r="904" spans="1:8" x14ac:dyDescent="0.25">
      <c r="A904" s="3"/>
      <c r="B904" s="3"/>
      <c r="C904" s="3"/>
      <c r="D904" s="3"/>
      <c r="E904" s="3"/>
      <c r="F904" s="3"/>
      <c r="G904" s="3"/>
      <c r="H904" s="3"/>
    </row>
    <row r="905" spans="1:8" x14ac:dyDescent="0.25">
      <c r="A905" s="3"/>
      <c r="B905" s="3"/>
      <c r="C905" s="3"/>
      <c r="D905" s="3"/>
      <c r="E905" s="3"/>
      <c r="F905" s="3"/>
      <c r="G905" s="3"/>
      <c r="H905" s="3"/>
    </row>
    <row r="906" spans="1:8" x14ac:dyDescent="0.25">
      <c r="A906" s="3"/>
      <c r="B906" s="3"/>
      <c r="C906" s="3"/>
      <c r="D906" s="3"/>
      <c r="E906" s="3"/>
      <c r="F906" s="3"/>
      <c r="G906" s="3"/>
      <c r="H906" s="3"/>
    </row>
    <row r="907" spans="1:8" x14ac:dyDescent="0.25">
      <c r="A907" s="3"/>
      <c r="B907" s="3"/>
      <c r="C907" s="3"/>
      <c r="D907" s="3"/>
      <c r="E907" s="3"/>
      <c r="F907" s="3"/>
      <c r="G907" s="3"/>
      <c r="H907" s="3"/>
    </row>
    <row r="908" spans="1:8" x14ac:dyDescent="0.25">
      <c r="A908" s="3"/>
      <c r="B908" s="3"/>
      <c r="C908" s="3"/>
      <c r="D908" s="3"/>
      <c r="E908" s="3"/>
      <c r="F908" s="3"/>
      <c r="G908" s="3"/>
      <c r="H908" s="3"/>
    </row>
    <row r="909" spans="1:8" x14ac:dyDescent="0.25">
      <c r="A909" s="3"/>
      <c r="B909" s="3"/>
      <c r="C909" s="3"/>
      <c r="D909" s="3"/>
      <c r="E909" s="3"/>
      <c r="F909" s="3"/>
      <c r="G909" s="3"/>
      <c r="H909" s="3"/>
    </row>
    <row r="910" spans="1:8" x14ac:dyDescent="0.25">
      <c r="A910" s="3"/>
      <c r="B910" s="3"/>
      <c r="C910" s="3"/>
      <c r="D910" s="3"/>
      <c r="E910" s="3"/>
      <c r="F910" s="3"/>
      <c r="G910" s="3"/>
      <c r="H910" s="3"/>
    </row>
    <row r="911" spans="1:8" x14ac:dyDescent="0.25">
      <c r="A911" s="3"/>
      <c r="B911" s="3"/>
      <c r="C911" s="3"/>
      <c r="D911" s="3"/>
      <c r="E911" s="3"/>
      <c r="F911" s="3"/>
      <c r="G911" s="3"/>
      <c r="H911" s="3"/>
    </row>
    <row r="912" spans="1:8" x14ac:dyDescent="0.25">
      <c r="A912" s="3"/>
      <c r="B912" s="3"/>
      <c r="C912" s="3"/>
      <c r="D912" s="3"/>
      <c r="E912" s="3"/>
      <c r="F912" s="3"/>
      <c r="G912" s="3"/>
      <c r="H912" s="3"/>
    </row>
    <row r="913" spans="1:8" x14ac:dyDescent="0.25">
      <c r="A913" s="3"/>
      <c r="B913" s="3"/>
      <c r="C913" s="3"/>
      <c r="D913" s="3"/>
      <c r="E913" s="3"/>
      <c r="F913" s="3"/>
      <c r="G913" s="3"/>
      <c r="H913" s="3"/>
    </row>
    <row r="914" spans="1:8" x14ac:dyDescent="0.25">
      <c r="A914" s="3"/>
      <c r="B914" s="3"/>
      <c r="C914" s="3"/>
      <c r="D914" s="3"/>
      <c r="E914" s="3"/>
      <c r="F914" s="3"/>
      <c r="G914" s="3"/>
      <c r="H914" s="3"/>
    </row>
    <row r="915" spans="1:8" x14ac:dyDescent="0.25">
      <c r="A915" s="3"/>
      <c r="B915" s="3"/>
      <c r="C915" s="3"/>
      <c r="D915" s="3"/>
      <c r="E915" s="3"/>
      <c r="F915" s="3"/>
      <c r="G915" s="3"/>
      <c r="H915" s="3"/>
    </row>
    <row r="916" spans="1:8" x14ac:dyDescent="0.25">
      <c r="A916" s="3"/>
      <c r="B916" s="3"/>
      <c r="C916" s="3"/>
      <c r="D916" s="3"/>
      <c r="E916" s="3"/>
      <c r="F916" s="3"/>
      <c r="G916" s="3"/>
      <c r="H916" s="3"/>
    </row>
    <row r="917" spans="1:8" x14ac:dyDescent="0.25">
      <c r="A917" s="3"/>
      <c r="B917" s="3"/>
      <c r="C917" s="3"/>
      <c r="D917" s="3"/>
      <c r="E917" s="3"/>
      <c r="F917" s="3"/>
      <c r="G917" s="3"/>
      <c r="H917" s="3"/>
    </row>
    <row r="918" spans="1:8" x14ac:dyDescent="0.25">
      <c r="A918" s="3"/>
      <c r="B918" s="3"/>
      <c r="C918" s="3"/>
      <c r="D918" s="3"/>
      <c r="E918" s="3"/>
      <c r="F918" s="3"/>
      <c r="G918" s="3"/>
      <c r="H918" s="3"/>
    </row>
    <row r="919" spans="1:8" x14ac:dyDescent="0.25">
      <c r="A919" s="3"/>
      <c r="B919" s="3"/>
      <c r="C919" s="3"/>
      <c r="D919" s="3"/>
      <c r="E919" s="3"/>
      <c r="F919" s="3"/>
      <c r="G919" s="3"/>
      <c r="H919" s="3"/>
    </row>
    <row r="920" spans="1:8" x14ac:dyDescent="0.25">
      <c r="A920" s="3"/>
      <c r="B920" s="3"/>
      <c r="C920" s="3"/>
      <c r="D920" s="3"/>
      <c r="E920" s="3"/>
      <c r="F920" s="3"/>
      <c r="G920" s="3"/>
      <c r="H920" s="3"/>
    </row>
    <row r="921" spans="1:8" x14ac:dyDescent="0.25">
      <c r="A921" s="3"/>
      <c r="B921" s="3"/>
      <c r="C921" s="3"/>
      <c r="D921" s="3"/>
      <c r="E921" s="3"/>
      <c r="F921" s="3"/>
      <c r="G921" s="3"/>
      <c r="H921" s="3"/>
    </row>
    <row r="922" spans="1:8" x14ac:dyDescent="0.25">
      <c r="A922" s="3"/>
      <c r="B922" s="3"/>
      <c r="C922" s="3"/>
      <c r="D922" s="3"/>
      <c r="E922" s="3"/>
      <c r="F922" s="3"/>
      <c r="G922" s="3"/>
      <c r="H922" s="3"/>
    </row>
    <row r="923" spans="1:8" x14ac:dyDescent="0.25">
      <c r="A923" s="3"/>
      <c r="B923" s="3"/>
      <c r="C923" s="3"/>
      <c r="D923" s="3"/>
      <c r="E923" s="3"/>
      <c r="F923" s="3"/>
      <c r="G923" s="3"/>
      <c r="H923" s="3"/>
    </row>
    <row r="924" spans="1:8" x14ac:dyDescent="0.25">
      <c r="A924" s="3"/>
      <c r="B924" s="3"/>
      <c r="C924" s="3"/>
      <c r="D924" s="3"/>
      <c r="E924" s="3"/>
      <c r="F924" s="3"/>
      <c r="G924" s="3"/>
      <c r="H924" s="3"/>
    </row>
    <row r="925" spans="1:8" x14ac:dyDescent="0.25">
      <c r="A925" s="3"/>
      <c r="B925" s="3"/>
      <c r="C925" s="3"/>
      <c r="D925" s="3"/>
      <c r="E925" s="3"/>
      <c r="F925" s="3"/>
      <c r="G925" s="3"/>
      <c r="H925" s="3"/>
    </row>
    <row r="926" spans="1:8" x14ac:dyDescent="0.25">
      <c r="A926" s="3"/>
      <c r="B926" s="3"/>
      <c r="C926" s="3"/>
      <c r="D926" s="3"/>
      <c r="E926" s="3"/>
      <c r="F926" s="3"/>
      <c r="G926" s="3"/>
      <c r="H926" s="3"/>
    </row>
    <row r="927" spans="1:8" x14ac:dyDescent="0.25">
      <c r="A927" s="3"/>
      <c r="B927" s="3"/>
      <c r="C927" s="3"/>
      <c r="D927" s="3"/>
      <c r="E927" s="3"/>
      <c r="F927" s="3"/>
      <c r="G927" s="3"/>
      <c r="H927" s="3"/>
    </row>
    <row r="928" spans="1:8" x14ac:dyDescent="0.25">
      <c r="A928" s="3"/>
      <c r="B928" s="3"/>
      <c r="C928" s="3"/>
      <c r="D928" s="3"/>
      <c r="E928" s="3"/>
      <c r="F928" s="3"/>
      <c r="G928" s="3"/>
      <c r="H928" s="3"/>
    </row>
    <row r="929" spans="1:8" x14ac:dyDescent="0.25">
      <c r="A929" s="3"/>
      <c r="B929" s="3"/>
      <c r="C929" s="3"/>
      <c r="D929" s="3"/>
      <c r="E929" s="3"/>
      <c r="F929" s="3"/>
      <c r="G929" s="3"/>
      <c r="H929" s="3"/>
    </row>
    <row r="930" spans="1:8" x14ac:dyDescent="0.25">
      <c r="A930" s="3"/>
      <c r="B930" s="3"/>
      <c r="C930" s="3"/>
      <c r="D930" s="3"/>
      <c r="E930" s="3"/>
      <c r="F930" s="3"/>
      <c r="G930" s="3"/>
      <c r="H930" s="3"/>
    </row>
    <row r="931" spans="1:8" x14ac:dyDescent="0.25">
      <c r="A931" s="3"/>
      <c r="B931" s="3"/>
      <c r="C931" s="3"/>
      <c r="D931" s="3"/>
      <c r="E931" s="3"/>
      <c r="F931" s="3"/>
      <c r="G931" s="3"/>
      <c r="H931" s="3"/>
    </row>
    <row r="932" spans="1:8" x14ac:dyDescent="0.25">
      <c r="A932" s="3"/>
      <c r="B932" s="3"/>
      <c r="C932" s="3"/>
      <c r="D932" s="3"/>
      <c r="E932" s="3"/>
      <c r="F932" s="3"/>
      <c r="G932" s="3"/>
      <c r="H932" s="3"/>
    </row>
    <row r="933" spans="1:8" x14ac:dyDescent="0.25">
      <c r="A933" s="3"/>
      <c r="B933" s="3"/>
      <c r="C933" s="3"/>
      <c r="D933" s="3"/>
      <c r="E933" s="3"/>
      <c r="F933" s="3"/>
      <c r="G933" s="3"/>
      <c r="H933" s="3"/>
    </row>
    <row r="934" spans="1:8" x14ac:dyDescent="0.25">
      <c r="A934" s="3"/>
      <c r="B934" s="3"/>
      <c r="C934" s="3"/>
      <c r="D934" s="3"/>
      <c r="E934" s="3"/>
      <c r="F934" s="3"/>
      <c r="G934" s="3"/>
      <c r="H934" s="3"/>
    </row>
    <row r="935" spans="1:8" x14ac:dyDescent="0.25">
      <c r="A935" s="3"/>
      <c r="B935" s="3"/>
      <c r="C935" s="3"/>
      <c r="D935" s="3"/>
      <c r="E935" s="3"/>
      <c r="F935" s="3"/>
      <c r="G935" s="3"/>
      <c r="H935" s="3"/>
    </row>
    <row r="936" spans="1:8" x14ac:dyDescent="0.25">
      <c r="A936" s="3"/>
      <c r="B936" s="3"/>
      <c r="C936" s="3"/>
      <c r="D936" s="3"/>
      <c r="E936" s="3"/>
      <c r="F936" s="3"/>
      <c r="G936" s="3"/>
      <c r="H936" s="3"/>
    </row>
    <row r="937" spans="1:8" x14ac:dyDescent="0.25">
      <c r="A937" s="3"/>
      <c r="B937" s="3"/>
      <c r="C937" s="3"/>
      <c r="D937" s="3"/>
      <c r="E937" s="3"/>
      <c r="F937" s="3"/>
      <c r="G937" s="3"/>
      <c r="H937" s="3"/>
    </row>
    <row r="938" spans="1:8" x14ac:dyDescent="0.25">
      <c r="A938" s="3"/>
      <c r="B938" s="3"/>
      <c r="C938" s="3"/>
      <c r="D938" s="3"/>
      <c r="E938" s="3"/>
      <c r="F938" s="3"/>
      <c r="G938" s="3"/>
      <c r="H938" s="3"/>
    </row>
    <row r="939" spans="1:8" x14ac:dyDescent="0.25">
      <c r="A939" s="3"/>
      <c r="B939" s="3"/>
      <c r="C939" s="3"/>
      <c r="D939" s="3"/>
      <c r="E939" s="3"/>
      <c r="F939" s="3"/>
      <c r="G939" s="3"/>
      <c r="H939" s="3"/>
    </row>
    <row r="940" spans="1:8" x14ac:dyDescent="0.25">
      <c r="A940" s="3"/>
      <c r="B940" s="3"/>
      <c r="C940" s="3"/>
      <c r="D940" s="3"/>
      <c r="E940" s="3"/>
      <c r="F940" s="3"/>
      <c r="G940" s="3"/>
      <c r="H940" s="3"/>
    </row>
    <row r="941" spans="1:8" x14ac:dyDescent="0.25">
      <c r="A941" s="3"/>
      <c r="B941" s="3"/>
      <c r="C941" s="3"/>
      <c r="D941" s="3"/>
      <c r="E941" s="3"/>
      <c r="F941" s="3"/>
      <c r="G941" s="3"/>
      <c r="H941" s="3"/>
    </row>
    <row r="942" spans="1:8" x14ac:dyDescent="0.25">
      <c r="A942" s="3"/>
      <c r="B942" s="3"/>
      <c r="C942" s="3"/>
      <c r="D942" s="3"/>
      <c r="E942" s="3"/>
      <c r="F942" s="3"/>
      <c r="G942" s="3"/>
      <c r="H942" s="3"/>
    </row>
    <row r="943" spans="1:8" x14ac:dyDescent="0.25">
      <c r="A943" s="3"/>
      <c r="B943" s="3"/>
      <c r="C943" s="3"/>
      <c r="D943" s="3"/>
      <c r="E943" s="3"/>
      <c r="F943" s="3"/>
      <c r="G943" s="3"/>
      <c r="H943" s="3"/>
    </row>
    <row r="944" spans="1:8" x14ac:dyDescent="0.25">
      <c r="A944" s="3"/>
      <c r="B944" s="3"/>
      <c r="C944" s="3"/>
      <c r="D944" s="3"/>
      <c r="E944" s="3"/>
      <c r="F944" s="3"/>
      <c r="G944" s="3"/>
      <c r="H944" s="3"/>
    </row>
    <row r="945" spans="1:8" x14ac:dyDescent="0.25">
      <c r="A945" s="3"/>
      <c r="B945" s="3"/>
      <c r="C945" s="3"/>
      <c r="D945" s="3"/>
      <c r="E945" s="3"/>
      <c r="F945" s="3"/>
      <c r="G945" s="3"/>
      <c r="H945" s="3"/>
    </row>
    <row r="946" spans="1:8" x14ac:dyDescent="0.25">
      <c r="A946" s="3"/>
      <c r="B946" s="3"/>
      <c r="C946" s="3"/>
      <c r="D946" s="3"/>
      <c r="E946" s="3"/>
      <c r="F946" s="3"/>
      <c r="G946" s="3"/>
      <c r="H946" s="3"/>
    </row>
    <row r="947" spans="1:8" x14ac:dyDescent="0.25">
      <c r="A947" s="3"/>
      <c r="B947" s="3"/>
      <c r="C947" s="3"/>
      <c r="D947" s="3"/>
      <c r="E947" s="3"/>
      <c r="F947" s="3"/>
      <c r="G947" s="3"/>
      <c r="H947" s="3"/>
    </row>
    <row r="948" spans="1:8" x14ac:dyDescent="0.25">
      <c r="A948" s="3"/>
      <c r="B948" s="3"/>
      <c r="C948" s="3"/>
      <c r="D948" s="3"/>
      <c r="E948" s="3"/>
      <c r="F948" s="3"/>
      <c r="G948" s="3"/>
      <c r="H948" s="3"/>
    </row>
    <row r="949" spans="1:8" x14ac:dyDescent="0.25">
      <c r="A949" s="3"/>
      <c r="B949" s="3"/>
      <c r="C949" s="3"/>
      <c r="D949" s="3"/>
      <c r="E949" s="3"/>
      <c r="F949" s="3"/>
      <c r="G949" s="3"/>
      <c r="H949" s="3"/>
    </row>
    <row r="950" spans="1:8" x14ac:dyDescent="0.25">
      <c r="A950" s="3"/>
      <c r="B950" s="3"/>
      <c r="C950" s="3"/>
      <c r="D950" s="3"/>
      <c r="E950" s="3"/>
      <c r="F950" s="3"/>
      <c r="G950" s="3"/>
      <c r="H950" s="3"/>
    </row>
    <row r="951" spans="1:8" x14ac:dyDescent="0.25">
      <c r="A951" s="3"/>
      <c r="B951" s="3"/>
      <c r="C951" s="3"/>
      <c r="D951" s="3"/>
      <c r="E951" s="3"/>
      <c r="F951" s="3"/>
      <c r="G951" s="3"/>
      <c r="H951" s="3"/>
    </row>
    <row r="952" spans="1:8" x14ac:dyDescent="0.25">
      <c r="A952" s="3"/>
      <c r="B952" s="3"/>
      <c r="C952" s="3"/>
      <c r="D952" s="3"/>
      <c r="E952" s="3"/>
      <c r="F952" s="3"/>
      <c r="G952" s="3"/>
      <c r="H952" s="3"/>
    </row>
    <row r="953" spans="1:8" x14ac:dyDescent="0.25">
      <c r="A953" s="3"/>
      <c r="B953" s="3"/>
      <c r="C953" s="3"/>
      <c r="D953" s="3"/>
      <c r="E953" s="3"/>
      <c r="F953" s="3"/>
      <c r="G953" s="3"/>
      <c r="H953" s="3"/>
    </row>
    <row r="954" spans="1:8" x14ac:dyDescent="0.25">
      <c r="A954" s="3"/>
      <c r="B954" s="3"/>
      <c r="C954" s="3"/>
      <c r="D954" s="3"/>
      <c r="E954" s="3"/>
      <c r="F954" s="3"/>
      <c r="G954" s="3"/>
      <c r="H954" s="3"/>
    </row>
    <row r="955" spans="1:8" x14ac:dyDescent="0.25">
      <c r="A955" s="3"/>
      <c r="B955" s="3"/>
      <c r="C955" s="3"/>
      <c r="D955" s="3"/>
      <c r="E955" s="3"/>
      <c r="F955" s="3"/>
      <c r="G955" s="3"/>
      <c r="H955" s="3"/>
    </row>
    <row r="956" spans="1:8" x14ac:dyDescent="0.25">
      <c r="A956" s="3"/>
      <c r="B956" s="3"/>
      <c r="C956" s="3"/>
      <c r="D956" s="3"/>
      <c r="E956" s="3"/>
      <c r="F956" s="3"/>
      <c r="G956" s="3"/>
      <c r="H956" s="3"/>
    </row>
    <row r="957" spans="1:8" x14ac:dyDescent="0.25">
      <c r="A957" s="3"/>
      <c r="B957" s="3"/>
      <c r="C957" s="3"/>
      <c r="D957" s="3"/>
      <c r="E957" s="3"/>
      <c r="F957" s="3"/>
      <c r="G957" s="3"/>
      <c r="H957" s="3"/>
    </row>
    <row r="958" spans="1:8" x14ac:dyDescent="0.25">
      <c r="A958" s="3"/>
      <c r="B958" s="3"/>
      <c r="C958" s="3"/>
      <c r="D958" s="3"/>
      <c r="E958" s="3"/>
      <c r="F958" s="3"/>
      <c r="G958" s="3"/>
      <c r="H958" s="3"/>
    </row>
    <row r="959" spans="1:8" x14ac:dyDescent="0.25">
      <c r="A959" s="3"/>
      <c r="B959" s="3"/>
      <c r="C959" s="3"/>
      <c r="D959" s="3"/>
      <c r="E959" s="3"/>
      <c r="F959" s="3"/>
      <c r="G959" s="3"/>
      <c r="H959" s="3"/>
    </row>
    <row r="960" spans="1:8" x14ac:dyDescent="0.25">
      <c r="A960" s="3"/>
      <c r="B960" s="3"/>
      <c r="C960" s="3"/>
      <c r="D960" s="3"/>
      <c r="E960" s="3"/>
      <c r="F960" s="3"/>
      <c r="G960" s="3"/>
      <c r="H960" s="3"/>
    </row>
    <row r="961" spans="1:8" x14ac:dyDescent="0.25">
      <c r="A961" s="3"/>
      <c r="B961" s="3"/>
      <c r="C961" s="3"/>
      <c r="D961" s="3"/>
      <c r="E961" s="3"/>
      <c r="F961" s="3"/>
      <c r="G961" s="3"/>
      <c r="H961" s="3"/>
    </row>
    <row r="962" spans="1:8" x14ac:dyDescent="0.25">
      <c r="A962" s="3"/>
      <c r="B962" s="3"/>
      <c r="C962" s="3"/>
      <c r="D962" s="3"/>
      <c r="E962" s="3"/>
      <c r="F962" s="3"/>
      <c r="G962" s="3"/>
      <c r="H962" s="3"/>
    </row>
    <row r="963" spans="1:8" x14ac:dyDescent="0.25">
      <c r="A963" s="3"/>
      <c r="B963" s="3"/>
      <c r="C963" s="3"/>
      <c r="D963" s="3"/>
      <c r="E963" s="3"/>
      <c r="F963" s="3"/>
      <c r="G963" s="3"/>
      <c r="H963" s="3"/>
    </row>
    <row r="964" spans="1:8" x14ac:dyDescent="0.25">
      <c r="A964" s="3"/>
      <c r="B964" s="3"/>
      <c r="C964" s="3"/>
      <c r="D964" s="3"/>
      <c r="E964" s="3"/>
      <c r="F964" s="3"/>
      <c r="G964" s="3"/>
      <c r="H964" s="3"/>
    </row>
    <row r="965" spans="1:8" x14ac:dyDescent="0.25">
      <c r="A965" s="3"/>
      <c r="B965" s="3"/>
      <c r="C965" s="3"/>
      <c r="D965" s="3"/>
      <c r="E965" s="3"/>
      <c r="F965" s="3"/>
      <c r="G965" s="3"/>
      <c r="H965" s="3"/>
    </row>
    <row r="966" spans="1:8" x14ac:dyDescent="0.25">
      <c r="A966" s="3"/>
      <c r="B966" s="3"/>
      <c r="C966" s="3"/>
      <c r="D966" s="3"/>
      <c r="E966" s="3"/>
      <c r="F966" s="3"/>
      <c r="G966" s="3"/>
      <c r="H966" s="3"/>
    </row>
    <row r="967" spans="1:8" x14ac:dyDescent="0.25">
      <c r="A967" s="3"/>
      <c r="B967" s="3"/>
      <c r="C967" s="3"/>
      <c r="D967" s="3"/>
      <c r="E967" s="3"/>
      <c r="F967" s="3"/>
      <c r="G967" s="3"/>
      <c r="H967" s="3"/>
    </row>
    <row r="968" spans="1:8" x14ac:dyDescent="0.25">
      <c r="A968" s="3"/>
      <c r="B968" s="3"/>
      <c r="C968" s="3"/>
      <c r="D968" s="3"/>
      <c r="E968" s="3"/>
      <c r="F968" s="3"/>
      <c r="G968" s="3"/>
      <c r="H968" s="3"/>
    </row>
    <row r="969" spans="1:8" x14ac:dyDescent="0.25">
      <c r="A969" s="3"/>
      <c r="B969" s="3"/>
      <c r="C969" s="3"/>
      <c r="D969" s="3"/>
      <c r="E969" s="3"/>
      <c r="F969" s="3"/>
      <c r="G969" s="3"/>
      <c r="H969" s="3"/>
    </row>
    <row r="970" spans="1:8" x14ac:dyDescent="0.25">
      <c r="A970" s="3"/>
      <c r="B970" s="3"/>
      <c r="C970" s="3"/>
      <c r="D970" s="3"/>
      <c r="E970" s="3"/>
      <c r="F970" s="3"/>
      <c r="G970" s="3"/>
      <c r="H970" s="3"/>
    </row>
    <row r="971" spans="1:8" x14ac:dyDescent="0.25">
      <c r="A971" s="3"/>
      <c r="B971" s="3"/>
      <c r="C971" s="3"/>
      <c r="D971" s="3"/>
      <c r="E971" s="3"/>
      <c r="F971" s="3"/>
      <c r="G971" s="3"/>
      <c r="H971" s="3"/>
    </row>
    <row r="972" spans="1:8" x14ac:dyDescent="0.25">
      <c r="A972" s="3"/>
      <c r="B972" s="3"/>
      <c r="C972" s="3"/>
      <c r="D972" s="3"/>
      <c r="E972" s="3"/>
      <c r="F972" s="3"/>
      <c r="G972" s="3"/>
      <c r="H972" s="3"/>
    </row>
    <row r="973" spans="1:8" x14ac:dyDescent="0.25">
      <c r="A973" s="3"/>
      <c r="B973" s="3"/>
      <c r="C973" s="3"/>
      <c r="D973" s="3"/>
      <c r="E973" s="3"/>
      <c r="F973" s="3"/>
      <c r="G973" s="3"/>
      <c r="H973" s="3"/>
    </row>
    <row r="974" spans="1:8" x14ac:dyDescent="0.25">
      <c r="A974" s="3"/>
      <c r="B974" s="3"/>
      <c r="C974" s="3"/>
      <c r="D974" s="3"/>
      <c r="E974" s="3"/>
      <c r="F974" s="3"/>
      <c r="G974" s="3"/>
      <c r="H974" s="3"/>
    </row>
    <row r="975" spans="1:8" x14ac:dyDescent="0.25">
      <c r="A975" s="3"/>
      <c r="B975" s="3"/>
      <c r="C975" s="3"/>
      <c r="D975" s="3"/>
      <c r="E975" s="3"/>
      <c r="F975" s="3"/>
      <c r="G975" s="3"/>
      <c r="H975" s="3"/>
    </row>
    <row r="976" spans="1:8" x14ac:dyDescent="0.25">
      <c r="A976" s="3"/>
      <c r="B976" s="3"/>
      <c r="C976" s="3"/>
      <c r="D976" s="3"/>
      <c r="E976" s="3"/>
      <c r="F976" s="3"/>
      <c r="G976" s="3"/>
      <c r="H976" s="3"/>
    </row>
    <row r="977" spans="1:8" x14ac:dyDescent="0.25">
      <c r="A977" s="3"/>
      <c r="B977" s="3"/>
      <c r="C977" s="3"/>
      <c r="D977" s="3"/>
      <c r="E977" s="3"/>
      <c r="F977" s="3"/>
      <c r="G977" s="3"/>
      <c r="H977" s="3"/>
    </row>
    <row r="978" spans="1:8" x14ac:dyDescent="0.25">
      <c r="A978" s="3"/>
      <c r="B978" s="3"/>
      <c r="C978" s="3"/>
      <c r="D978" s="3"/>
      <c r="E978" s="3"/>
      <c r="F978" s="3"/>
      <c r="G978" s="3"/>
      <c r="H978" s="3"/>
    </row>
    <row r="979" spans="1:8" x14ac:dyDescent="0.25">
      <c r="A979" s="3"/>
      <c r="B979" s="3"/>
      <c r="C979" s="3"/>
      <c r="D979" s="3"/>
      <c r="E979" s="3"/>
      <c r="F979" s="3"/>
      <c r="G979" s="3"/>
      <c r="H979" s="3"/>
    </row>
    <row r="980" spans="1:8" x14ac:dyDescent="0.25">
      <c r="A980" s="3"/>
      <c r="B980" s="3"/>
      <c r="C980" s="3"/>
      <c r="D980" s="3"/>
      <c r="E980" s="3"/>
      <c r="F980" s="3"/>
      <c r="G980" s="3"/>
      <c r="H980" s="3"/>
    </row>
    <row r="981" spans="1:8" x14ac:dyDescent="0.25">
      <c r="A981" s="3"/>
      <c r="B981" s="3"/>
      <c r="C981" s="3"/>
      <c r="D981" s="3"/>
      <c r="E981" s="3"/>
      <c r="F981" s="3"/>
      <c r="G981" s="3"/>
      <c r="H981" s="3"/>
    </row>
    <row r="982" spans="1:8" x14ac:dyDescent="0.25">
      <c r="A982" s="3"/>
      <c r="B982" s="3"/>
      <c r="C982" s="3"/>
      <c r="D982" s="3"/>
      <c r="E982" s="3"/>
      <c r="F982" s="3"/>
      <c r="G982" s="3"/>
      <c r="H982" s="3"/>
    </row>
    <row r="983" spans="1:8" x14ac:dyDescent="0.25">
      <c r="A983" s="3"/>
      <c r="B983" s="3"/>
      <c r="C983" s="3"/>
      <c r="D983" s="3"/>
      <c r="E983" s="3"/>
      <c r="F983" s="3"/>
      <c r="G983" s="3"/>
      <c r="H983" s="3"/>
    </row>
    <row r="984" spans="1:8" x14ac:dyDescent="0.25">
      <c r="A984" s="3"/>
      <c r="B984" s="3"/>
      <c r="C984" s="3"/>
      <c r="D984" s="3"/>
      <c r="E984" s="3"/>
      <c r="F984" s="3"/>
      <c r="G984" s="3"/>
      <c r="H984" s="3"/>
    </row>
    <row r="985" spans="1:8" x14ac:dyDescent="0.25">
      <c r="A985" s="3"/>
      <c r="B985" s="3"/>
      <c r="C985" s="3"/>
      <c r="D985" s="3"/>
      <c r="E985" s="3"/>
      <c r="F985" s="3"/>
      <c r="G985" s="3"/>
      <c r="H985" s="3"/>
    </row>
    <row r="986" spans="1:8" x14ac:dyDescent="0.25">
      <c r="A986" s="3"/>
      <c r="B986" s="3"/>
      <c r="C986" s="3"/>
      <c r="D986" s="3"/>
      <c r="E986" s="3"/>
      <c r="F986" s="3"/>
      <c r="G986" s="3"/>
      <c r="H986" s="3"/>
    </row>
    <row r="987" spans="1:8" x14ac:dyDescent="0.25">
      <c r="A987" s="3"/>
      <c r="B987" s="3"/>
      <c r="C987" s="3"/>
      <c r="D987" s="3"/>
      <c r="E987" s="3"/>
      <c r="F987" s="3"/>
      <c r="G987" s="3"/>
      <c r="H987" s="3"/>
    </row>
    <row r="988" spans="1:8" x14ac:dyDescent="0.25">
      <c r="A988" s="3"/>
      <c r="B988" s="3"/>
      <c r="C988" s="3"/>
      <c r="D988" s="3"/>
      <c r="E988" s="3"/>
      <c r="F988" s="3"/>
      <c r="G988" s="3"/>
      <c r="H988" s="3"/>
    </row>
    <row r="989" spans="1:8" x14ac:dyDescent="0.25">
      <c r="A989" s="3"/>
      <c r="B989" s="3"/>
      <c r="C989" s="3"/>
      <c r="D989" s="3"/>
      <c r="E989" s="3"/>
      <c r="F989" s="3"/>
      <c r="G989" s="3"/>
      <c r="H989" s="3"/>
    </row>
    <row r="990" spans="1:8" x14ac:dyDescent="0.25">
      <c r="A990" s="3"/>
      <c r="B990" s="3"/>
      <c r="C990" s="3"/>
      <c r="D990" s="3"/>
      <c r="E990" s="3"/>
      <c r="F990" s="3"/>
      <c r="G990" s="3"/>
      <c r="H990" s="3"/>
    </row>
    <row r="991" spans="1:8" x14ac:dyDescent="0.25">
      <c r="A991" s="3"/>
      <c r="B991" s="3"/>
      <c r="C991" s="3"/>
      <c r="D991" s="3"/>
      <c r="E991" s="3"/>
      <c r="F991" s="3"/>
      <c r="G991" s="3"/>
      <c r="H991" s="3"/>
    </row>
    <row r="992" spans="1:8" x14ac:dyDescent="0.25">
      <c r="A992" s="3"/>
      <c r="B992" s="3"/>
      <c r="C992" s="3"/>
      <c r="D992" s="3"/>
      <c r="E992" s="3"/>
      <c r="F992" s="3"/>
      <c r="G992" s="3"/>
      <c r="H992" s="3"/>
    </row>
    <row r="993" spans="1:8" x14ac:dyDescent="0.25">
      <c r="A993" s="3"/>
      <c r="B993" s="3"/>
      <c r="C993" s="3"/>
      <c r="D993" s="3"/>
      <c r="E993" s="3"/>
      <c r="F993" s="3"/>
      <c r="G993" s="3"/>
      <c r="H993" s="3"/>
    </row>
    <row r="994" spans="1:8" x14ac:dyDescent="0.25">
      <c r="A994" s="3"/>
      <c r="B994" s="3"/>
      <c r="C994" s="3"/>
      <c r="D994" s="3"/>
      <c r="E994" s="3"/>
      <c r="F994" s="3"/>
      <c r="G994" s="3"/>
      <c r="H994" s="3"/>
    </row>
    <row r="995" spans="1:8" x14ac:dyDescent="0.25">
      <c r="A995" s="3"/>
      <c r="B995" s="3"/>
      <c r="C995" s="3"/>
      <c r="D995" s="3"/>
      <c r="E995" s="3"/>
      <c r="F995" s="3"/>
      <c r="G995" s="3"/>
      <c r="H995" s="3"/>
    </row>
    <row r="996" spans="1:8" x14ac:dyDescent="0.25">
      <c r="A996" s="3"/>
      <c r="B996" s="3"/>
      <c r="C996" s="3"/>
      <c r="D996" s="3"/>
      <c r="E996" s="3"/>
      <c r="F996" s="3"/>
      <c r="G996" s="3"/>
      <c r="H996" s="3"/>
    </row>
    <row r="997" spans="1:8" x14ac:dyDescent="0.25">
      <c r="A997" s="3"/>
      <c r="B997" s="3"/>
      <c r="C997" s="3"/>
      <c r="D997" s="3"/>
      <c r="E997" s="3"/>
      <c r="F997" s="3"/>
      <c r="G997" s="3"/>
      <c r="H997" s="3"/>
    </row>
    <row r="998" spans="1:8" x14ac:dyDescent="0.25">
      <c r="A998" s="3"/>
      <c r="B998" s="3"/>
      <c r="C998" s="3"/>
      <c r="D998" s="3"/>
      <c r="E998" s="3"/>
      <c r="F998" s="3"/>
      <c r="G998" s="3"/>
      <c r="H998" s="3"/>
    </row>
    <row r="999" spans="1:8" x14ac:dyDescent="0.25">
      <c r="A999" s="3"/>
      <c r="B999" s="3"/>
      <c r="C999" s="3"/>
      <c r="D999" s="3"/>
      <c r="E999" s="3"/>
      <c r="F999" s="3"/>
      <c r="G999" s="3"/>
      <c r="H999" s="3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3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3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3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3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3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3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3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3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3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3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3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3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3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3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3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3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3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3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3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3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3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3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3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3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3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3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3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3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3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3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3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3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3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3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3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3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3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3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3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3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3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3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3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3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3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3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3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3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3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3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3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3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3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3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3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3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3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3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3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3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3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3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3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3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3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3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3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3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3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3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3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3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3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3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3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3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3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3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3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3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3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3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3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3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3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3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3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3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3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3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3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3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3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3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3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3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3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3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3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3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3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3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3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3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3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3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3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3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3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3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3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3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3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3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3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3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3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3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3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3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3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3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3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3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3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3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3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3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3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3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3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3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3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3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3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3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3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3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3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3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3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3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3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3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3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3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3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3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3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3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3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3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3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3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3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3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3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3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3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3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3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3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3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3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3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3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3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3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3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3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3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3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3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3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3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3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3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3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3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3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3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3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3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3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3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3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3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3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3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3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3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3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3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3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3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3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3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3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3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3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3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3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3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3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3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3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3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3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3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3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3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3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3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3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3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3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3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3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3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3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3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3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3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3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3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3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3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3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3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3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3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3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3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3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3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3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3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3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3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3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3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3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3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3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3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3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3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3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3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3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3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3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3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3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3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3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3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3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3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3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3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3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3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3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3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3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3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3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3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3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3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3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3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3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3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3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3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3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3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3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3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3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3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3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3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3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3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3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3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3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3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3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3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3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3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3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3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3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3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3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3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3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3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3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3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3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3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3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3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3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3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3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3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3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3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3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3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3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3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3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3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3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3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3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3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3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3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3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3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3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3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3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3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3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3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3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3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3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3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3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3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3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3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3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3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3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3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3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3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3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3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3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3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3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3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3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3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3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3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3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3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3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3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3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3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3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3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3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3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3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3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3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3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3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3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3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3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3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3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3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3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3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3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3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3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3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3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3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3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3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3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3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3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3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3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3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3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3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3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3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3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3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3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3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3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3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3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3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3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3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3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3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3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3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3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3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3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3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3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3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3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3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3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3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3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3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3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3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3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3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3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3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3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3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3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3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3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3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3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3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3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3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3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3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3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3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3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3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3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3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3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3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3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3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3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3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3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3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3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3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3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3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3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3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3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3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3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3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3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3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3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3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3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3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3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3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3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3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3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3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3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3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3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3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3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3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3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3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3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3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3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3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3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3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3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3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3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3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3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3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3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3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3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3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3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3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3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3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3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3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3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3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3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3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3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3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3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3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3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3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3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3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3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3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3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3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3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3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3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3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3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3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3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3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3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3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3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3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3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3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3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3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3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3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3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3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3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3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3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3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3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3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3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3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3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3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3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3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3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3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3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3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3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3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3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3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3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3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3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3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3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3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3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3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3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3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3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3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3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3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3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3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3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3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3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3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3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3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3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3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3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3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3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3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3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3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3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3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3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3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3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3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3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3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3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3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3"/>
    </row>
    <row r="1607" spans="1:8" x14ac:dyDescent="0.25">
      <c r="A1607" s="3"/>
      <c r="B1607" s="3"/>
      <c r="C1607" s="3"/>
      <c r="D1607" s="3"/>
      <c r="E1607" s="3"/>
      <c r="F1607" s="3"/>
      <c r="G1607" s="3"/>
      <c r="H1607" s="3"/>
    </row>
    <row r="1608" spans="1:8" x14ac:dyDescent="0.25">
      <c r="A1608" s="3"/>
      <c r="B1608" s="3"/>
      <c r="C1608" s="3"/>
      <c r="D1608" s="3"/>
      <c r="E1608" s="3"/>
      <c r="F1608" s="3"/>
      <c r="G1608" s="3"/>
      <c r="H1608" s="3"/>
    </row>
    <row r="1609" spans="1:8" x14ac:dyDescent="0.25">
      <c r="A1609" s="3"/>
      <c r="B1609" s="3"/>
      <c r="C1609" s="3"/>
      <c r="D1609" s="3"/>
      <c r="E1609" s="3"/>
      <c r="F1609" s="3"/>
      <c r="G1609" s="3"/>
      <c r="H1609" s="3"/>
    </row>
    <row r="1610" spans="1:8" x14ac:dyDescent="0.25">
      <c r="A1610" s="3"/>
      <c r="B1610" s="3"/>
      <c r="C1610" s="3"/>
      <c r="D1610" s="3"/>
      <c r="E1610" s="3"/>
      <c r="F1610" s="3"/>
      <c r="G1610" s="3"/>
      <c r="H1610" s="3"/>
    </row>
    <row r="1611" spans="1:8" x14ac:dyDescent="0.25">
      <c r="A1611" s="3"/>
      <c r="B1611" s="3"/>
      <c r="C1611" s="3"/>
      <c r="D1611" s="3"/>
      <c r="E1611" s="3"/>
      <c r="F1611" s="3"/>
      <c r="G1611" s="3"/>
      <c r="H1611" s="3"/>
    </row>
    <row r="1612" spans="1:8" x14ac:dyDescent="0.25">
      <c r="A1612" s="3"/>
      <c r="B1612" s="3"/>
      <c r="C1612" s="3"/>
      <c r="D1612" s="3"/>
      <c r="E1612" s="3"/>
      <c r="F1612" s="3"/>
      <c r="G1612" s="3"/>
      <c r="H1612" s="3"/>
    </row>
    <row r="1613" spans="1:8" x14ac:dyDescent="0.25">
      <c r="A1613" s="3"/>
      <c r="B1613" s="3"/>
      <c r="C1613" s="3"/>
      <c r="D1613" s="3"/>
      <c r="E1613" s="3"/>
      <c r="F1613" s="3"/>
      <c r="G1613" s="3"/>
      <c r="H1613" s="3"/>
    </row>
    <row r="1614" spans="1:8" x14ac:dyDescent="0.25">
      <c r="A1614" s="3"/>
      <c r="B1614" s="3"/>
      <c r="C1614" s="3"/>
      <c r="D1614" s="3"/>
      <c r="E1614" s="3"/>
      <c r="F1614" s="3"/>
      <c r="G1614" s="3"/>
      <c r="H1614" s="3"/>
    </row>
    <row r="1615" spans="1:8" x14ac:dyDescent="0.25">
      <c r="A1615" s="3"/>
      <c r="B1615" s="3"/>
      <c r="C1615" s="3"/>
      <c r="D1615" s="3"/>
      <c r="E1615" s="3"/>
      <c r="F1615" s="3"/>
      <c r="G1615" s="3"/>
      <c r="H1615" s="3"/>
    </row>
    <row r="1616" spans="1:8" x14ac:dyDescent="0.25">
      <c r="A1616" s="3"/>
      <c r="B1616" s="3"/>
      <c r="C1616" s="3"/>
      <c r="D1616" s="3"/>
      <c r="E1616" s="3"/>
      <c r="F1616" s="3"/>
      <c r="G1616" s="3"/>
      <c r="H1616" s="3"/>
    </row>
    <row r="1617" spans="1:8" x14ac:dyDescent="0.25">
      <c r="A1617" s="3"/>
      <c r="B1617" s="3"/>
      <c r="C1617" s="3"/>
      <c r="D1617" s="3"/>
      <c r="E1617" s="3"/>
      <c r="F1617" s="3"/>
      <c r="G1617" s="3"/>
      <c r="H1617" s="3"/>
    </row>
    <row r="1618" spans="1:8" x14ac:dyDescent="0.25">
      <c r="A1618" s="3"/>
      <c r="B1618" s="3"/>
      <c r="C1618" s="3"/>
      <c r="D1618" s="3"/>
      <c r="E1618" s="3"/>
      <c r="F1618" s="3"/>
      <c r="G1618" s="3"/>
      <c r="H1618" s="3"/>
    </row>
    <row r="1619" spans="1:8" x14ac:dyDescent="0.25">
      <c r="A1619" s="3"/>
      <c r="B1619" s="3"/>
      <c r="C1619" s="3"/>
      <c r="D1619" s="3"/>
      <c r="E1619" s="3"/>
      <c r="F1619" s="3"/>
      <c r="G1619" s="3"/>
      <c r="H1619" s="3"/>
    </row>
    <row r="1620" spans="1:8" x14ac:dyDescent="0.25">
      <c r="A1620" s="3"/>
      <c r="B1620" s="3"/>
      <c r="C1620" s="3"/>
      <c r="D1620" s="3"/>
      <c r="E1620" s="3"/>
      <c r="F1620" s="3"/>
      <c r="G1620" s="3"/>
      <c r="H1620" s="3"/>
    </row>
    <row r="1621" spans="1:8" x14ac:dyDescent="0.25">
      <c r="A1621" s="3"/>
      <c r="B1621" s="3"/>
      <c r="C1621" s="3"/>
      <c r="D1621" s="3"/>
      <c r="E1621" s="3"/>
      <c r="F1621" s="3"/>
      <c r="G1621" s="3"/>
      <c r="H1621" s="3"/>
    </row>
    <row r="1622" spans="1:8" x14ac:dyDescent="0.25">
      <c r="A1622" s="3"/>
      <c r="B1622" s="3"/>
      <c r="C1622" s="3"/>
      <c r="D1622" s="3"/>
      <c r="E1622" s="3"/>
      <c r="F1622" s="3"/>
      <c r="G1622" s="3"/>
      <c r="H1622" s="3"/>
    </row>
    <row r="1623" spans="1:8" x14ac:dyDescent="0.25">
      <c r="A1623" s="3"/>
      <c r="B1623" s="3"/>
      <c r="C1623" s="3"/>
      <c r="D1623" s="3"/>
      <c r="E1623" s="3"/>
      <c r="F1623" s="3"/>
      <c r="G1623" s="3"/>
      <c r="H1623" s="3"/>
    </row>
    <row r="1624" spans="1:8" x14ac:dyDescent="0.25">
      <c r="A1624" s="3"/>
      <c r="B1624" s="3"/>
      <c r="C1624" s="3"/>
      <c r="D1624" s="3"/>
      <c r="E1624" s="3"/>
      <c r="F1624" s="3"/>
      <c r="G1624" s="3"/>
      <c r="H1624" s="3"/>
    </row>
    <row r="1625" spans="1:8" x14ac:dyDescent="0.25">
      <c r="A1625" s="3"/>
      <c r="B1625" s="3"/>
      <c r="C1625" s="3"/>
      <c r="D1625" s="3"/>
      <c r="E1625" s="3"/>
      <c r="F1625" s="3"/>
      <c r="G1625" s="3"/>
      <c r="H1625" s="3"/>
    </row>
    <row r="1626" spans="1:8" x14ac:dyDescent="0.25">
      <c r="A1626" s="3"/>
      <c r="B1626" s="3"/>
      <c r="C1626" s="3"/>
      <c r="D1626" s="3"/>
      <c r="E1626" s="3"/>
      <c r="F1626" s="3"/>
      <c r="G1626" s="3"/>
      <c r="H1626" s="3"/>
    </row>
    <row r="1627" spans="1:8" x14ac:dyDescent="0.25">
      <c r="A1627" s="3"/>
      <c r="B1627" s="3"/>
      <c r="C1627" s="3"/>
      <c r="D1627" s="3"/>
      <c r="E1627" s="3"/>
      <c r="F1627" s="3"/>
      <c r="G1627" s="3"/>
      <c r="H1627" s="3"/>
    </row>
    <row r="1628" spans="1:8" x14ac:dyDescent="0.25">
      <c r="A1628" s="3"/>
      <c r="B1628" s="3"/>
      <c r="C1628" s="3"/>
      <c r="D1628" s="3"/>
      <c r="E1628" s="3"/>
      <c r="F1628" s="3"/>
      <c r="G1628" s="3"/>
      <c r="H1628" s="3"/>
    </row>
    <row r="1629" spans="1:8" x14ac:dyDescent="0.25">
      <c r="A1629" s="3"/>
      <c r="B1629" s="3"/>
      <c r="C1629" s="3"/>
      <c r="D1629" s="3"/>
      <c r="E1629" s="3"/>
      <c r="F1629" s="3"/>
      <c r="G1629" s="3"/>
      <c r="H1629" s="3"/>
    </row>
    <row r="1630" spans="1:8" x14ac:dyDescent="0.25">
      <c r="A1630" s="3"/>
      <c r="B1630" s="3"/>
      <c r="C1630" s="3"/>
      <c r="D1630" s="3"/>
      <c r="E1630" s="3"/>
      <c r="F1630" s="3"/>
      <c r="G1630" s="3"/>
      <c r="H1630" s="3"/>
    </row>
    <row r="1631" spans="1:8" x14ac:dyDescent="0.25">
      <c r="A1631" s="3"/>
      <c r="B1631" s="3"/>
      <c r="C1631" s="3"/>
      <c r="D1631" s="3"/>
      <c r="E1631" s="3"/>
      <c r="F1631" s="3"/>
      <c r="G1631" s="3"/>
      <c r="H1631" s="3"/>
    </row>
    <row r="1632" spans="1:8" x14ac:dyDescent="0.25">
      <c r="A1632" s="3"/>
      <c r="B1632" s="3"/>
      <c r="C1632" s="3"/>
      <c r="D1632" s="3"/>
      <c r="E1632" s="3"/>
      <c r="F1632" s="3"/>
      <c r="G1632" s="3"/>
      <c r="H1632" s="3"/>
    </row>
    <row r="1633" spans="1:8" x14ac:dyDescent="0.25">
      <c r="A1633" s="3"/>
      <c r="B1633" s="3"/>
      <c r="C1633" s="3"/>
      <c r="D1633" s="3"/>
      <c r="E1633" s="3"/>
      <c r="F1633" s="3"/>
      <c r="G1633" s="3"/>
      <c r="H1633" s="3"/>
    </row>
    <row r="1634" spans="1:8" x14ac:dyDescent="0.25">
      <c r="A1634" s="3"/>
      <c r="B1634" s="3"/>
      <c r="C1634" s="3"/>
      <c r="D1634" s="3"/>
      <c r="E1634" s="3"/>
      <c r="F1634" s="3"/>
      <c r="G1634" s="3"/>
      <c r="H1634" s="3"/>
    </row>
    <row r="1635" spans="1:8" x14ac:dyDescent="0.25">
      <c r="A1635" s="3"/>
      <c r="B1635" s="3"/>
      <c r="C1635" s="3"/>
      <c r="D1635" s="3"/>
      <c r="E1635" s="3"/>
      <c r="F1635" s="3"/>
      <c r="G1635" s="3"/>
      <c r="H1635" s="3"/>
    </row>
    <row r="1636" spans="1:8" x14ac:dyDescent="0.25">
      <c r="A1636" s="3"/>
      <c r="B1636" s="3"/>
      <c r="C1636" s="3"/>
      <c r="D1636" s="3"/>
      <c r="E1636" s="3"/>
      <c r="F1636" s="3"/>
      <c r="G1636" s="3"/>
      <c r="H1636" s="3"/>
    </row>
    <row r="1637" spans="1:8" x14ac:dyDescent="0.25">
      <c r="A1637" s="3"/>
      <c r="B1637" s="3"/>
      <c r="C1637" s="3"/>
      <c r="D1637" s="3"/>
      <c r="E1637" s="3"/>
      <c r="F1637" s="3"/>
      <c r="G1637" s="3"/>
      <c r="H1637" s="3"/>
    </row>
    <row r="1638" spans="1:8" x14ac:dyDescent="0.25">
      <c r="A1638" s="3"/>
      <c r="B1638" s="3"/>
      <c r="C1638" s="3"/>
      <c r="D1638" s="3"/>
      <c r="E1638" s="3"/>
      <c r="F1638" s="3"/>
      <c r="G1638" s="3"/>
      <c r="H1638" s="3"/>
    </row>
    <row r="1639" spans="1:8" x14ac:dyDescent="0.25">
      <c r="A1639" s="3"/>
      <c r="B1639" s="3"/>
      <c r="C1639" s="3"/>
      <c r="D1639" s="3"/>
      <c r="E1639" s="3"/>
      <c r="F1639" s="3"/>
      <c r="G1639" s="3"/>
      <c r="H1639" s="3"/>
    </row>
    <row r="1640" spans="1:8" x14ac:dyDescent="0.25">
      <c r="A1640" s="3"/>
      <c r="B1640" s="3"/>
      <c r="C1640" s="3"/>
      <c r="D1640" s="3"/>
      <c r="E1640" s="3"/>
      <c r="F1640" s="3"/>
      <c r="G1640" s="3"/>
      <c r="H1640" s="3"/>
    </row>
    <row r="1641" spans="1:8" x14ac:dyDescent="0.25">
      <c r="A1641" s="3"/>
      <c r="B1641" s="3"/>
      <c r="C1641" s="3"/>
      <c r="D1641" s="3"/>
      <c r="E1641" s="3"/>
      <c r="F1641" s="3"/>
      <c r="G1641" s="3"/>
      <c r="H1641" s="3"/>
    </row>
    <row r="1642" spans="1:8" x14ac:dyDescent="0.25">
      <c r="A1642" s="3"/>
      <c r="B1642" s="3"/>
      <c r="C1642" s="3"/>
      <c r="D1642" s="3"/>
      <c r="E1642" s="3"/>
      <c r="F1642" s="3"/>
      <c r="G1642" s="3"/>
      <c r="H1642" s="3"/>
    </row>
    <row r="1643" spans="1:8" x14ac:dyDescent="0.25">
      <c r="A1643" s="3"/>
      <c r="B1643" s="3"/>
      <c r="C1643" s="3"/>
      <c r="D1643" s="3"/>
      <c r="E1643" s="3"/>
      <c r="F1643" s="3"/>
      <c r="G1643" s="3"/>
      <c r="H1643" s="3"/>
    </row>
    <row r="1644" spans="1:8" x14ac:dyDescent="0.25">
      <c r="A1644" s="3"/>
      <c r="B1644" s="3"/>
      <c r="C1644" s="3"/>
      <c r="D1644" s="3"/>
      <c r="E1644" s="3"/>
      <c r="F1644" s="3"/>
      <c r="G1644" s="3"/>
      <c r="H1644" s="3"/>
    </row>
    <row r="1645" spans="1:8" x14ac:dyDescent="0.25">
      <c r="A1645" s="3"/>
      <c r="B1645" s="3"/>
      <c r="C1645" s="3"/>
      <c r="D1645" s="3"/>
      <c r="E1645" s="3"/>
      <c r="F1645" s="3"/>
      <c r="G1645" s="3"/>
      <c r="H1645" s="3"/>
    </row>
    <row r="1646" spans="1:8" x14ac:dyDescent="0.25">
      <c r="A1646" s="3"/>
      <c r="B1646" s="3"/>
      <c r="C1646" s="3"/>
      <c r="D1646" s="3"/>
      <c r="E1646" s="3"/>
      <c r="F1646" s="3"/>
      <c r="G1646" s="3"/>
      <c r="H1646" s="3"/>
    </row>
    <row r="1647" spans="1:8" x14ac:dyDescent="0.25">
      <c r="A1647" s="3"/>
      <c r="B1647" s="3"/>
      <c r="C1647" s="3"/>
      <c r="D1647" s="3"/>
      <c r="E1647" s="3"/>
      <c r="F1647" s="3"/>
      <c r="G1647" s="3"/>
      <c r="H1647" s="3"/>
    </row>
    <row r="1648" spans="1:8" x14ac:dyDescent="0.25">
      <c r="A1648" s="3"/>
      <c r="B1648" s="3"/>
      <c r="C1648" s="3"/>
      <c r="D1648" s="3"/>
      <c r="E1648" s="3"/>
      <c r="F1648" s="3"/>
      <c r="G1648" s="3"/>
      <c r="H1648" s="3"/>
    </row>
    <row r="1649" spans="1:8" x14ac:dyDescent="0.25">
      <c r="A1649" s="3"/>
      <c r="B1649" s="3"/>
      <c r="C1649" s="3"/>
      <c r="D1649" s="3"/>
      <c r="E1649" s="3"/>
      <c r="F1649" s="3"/>
      <c r="G1649" s="3"/>
      <c r="H1649" s="3"/>
    </row>
    <row r="1650" spans="1:8" x14ac:dyDescent="0.25">
      <c r="A1650" s="3"/>
      <c r="B1650" s="3"/>
      <c r="C1650" s="3"/>
      <c r="D1650" s="3"/>
      <c r="E1650" s="3"/>
      <c r="F1650" s="3"/>
      <c r="G1650" s="3"/>
      <c r="H1650" s="3"/>
    </row>
    <row r="1651" spans="1:8" x14ac:dyDescent="0.25">
      <c r="A1651" s="3"/>
      <c r="B1651" s="3"/>
      <c r="C1651" s="3"/>
      <c r="D1651" s="3"/>
      <c r="E1651" s="3"/>
      <c r="F1651" s="3"/>
      <c r="G1651" s="3"/>
      <c r="H1651" s="3"/>
    </row>
    <row r="1652" spans="1:8" x14ac:dyDescent="0.25">
      <c r="A1652" s="3"/>
      <c r="B1652" s="3"/>
      <c r="C1652" s="3"/>
      <c r="D1652" s="3"/>
      <c r="E1652" s="3"/>
      <c r="F1652" s="3"/>
      <c r="G1652" s="3"/>
      <c r="H1652" s="3"/>
    </row>
    <row r="1653" spans="1:8" x14ac:dyDescent="0.25">
      <c r="A1653" s="3"/>
      <c r="B1653" s="3"/>
      <c r="C1653" s="3"/>
      <c r="D1653" s="3"/>
      <c r="E1653" s="3"/>
      <c r="F1653" s="3"/>
      <c r="G1653" s="3"/>
      <c r="H1653" s="3"/>
    </row>
    <row r="1654" spans="1:8" x14ac:dyDescent="0.25">
      <c r="A1654" s="3"/>
      <c r="B1654" s="3"/>
      <c r="C1654" s="3"/>
      <c r="D1654" s="3"/>
      <c r="E1654" s="3"/>
      <c r="F1654" s="3"/>
      <c r="G1654" s="3"/>
      <c r="H1654" s="3"/>
    </row>
    <row r="1655" spans="1:8" x14ac:dyDescent="0.25">
      <c r="A1655" s="3"/>
      <c r="B1655" s="3"/>
      <c r="C1655" s="3"/>
      <c r="D1655" s="3"/>
      <c r="E1655" s="3"/>
      <c r="F1655" s="3"/>
      <c r="G1655" s="3"/>
      <c r="H1655" s="3"/>
    </row>
    <row r="1656" spans="1:8" x14ac:dyDescent="0.25">
      <c r="A1656" s="3"/>
      <c r="B1656" s="3"/>
      <c r="C1656" s="3"/>
      <c r="D1656" s="3"/>
      <c r="E1656" s="3"/>
      <c r="F1656" s="3"/>
      <c r="G1656" s="3"/>
      <c r="H1656" s="3"/>
    </row>
    <row r="1657" spans="1:8" x14ac:dyDescent="0.25">
      <c r="A1657" s="3"/>
      <c r="B1657" s="3"/>
      <c r="C1657" s="3"/>
      <c r="D1657" s="3"/>
      <c r="E1657" s="3"/>
      <c r="F1657" s="3"/>
      <c r="G1657" s="3"/>
      <c r="H1657" s="3"/>
    </row>
    <row r="1658" spans="1:8" x14ac:dyDescent="0.25">
      <c r="A1658" s="3"/>
      <c r="B1658" s="3"/>
      <c r="C1658" s="3"/>
      <c r="D1658" s="3"/>
      <c r="E1658" s="3"/>
      <c r="F1658" s="3"/>
      <c r="G1658" s="3"/>
      <c r="H1658" s="3"/>
    </row>
    <row r="1659" spans="1:8" x14ac:dyDescent="0.25">
      <c r="A1659" s="3"/>
      <c r="B1659" s="3"/>
      <c r="C1659" s="3"/>
      <c r="D1659" s="3"/>
      <c r="E1659" s="3"/>
      <c r="F1659" s="3"/>
      <c r="G1659" s="3"/>
      <c r="H1659" s="3"/>
    </row>
    <row r="1660" spans="1:8" x14ac:dyDescent="0.25">
      <c r="A1660" s="3"/>
      <c r="B1660" s="3"/>
      <c r="C1660" s="3"/>
      <c r="D1660" s="3"/>
      <c r="E1660" s="3"/>
      <c r="F1660" s="3"/>
      <c r="G1660" s="3"/>
      <c r="H1660" s="3"/>
    </row>
    <row r="1661" spans="1:8" x14ac:dyDescent="0.25">
      <c r="A1661" s="3"/>
      <c r="B1661" s="3"/>
      <c r="C1661" s="3"/>
      <c r="D1661" s="3"/>
      <c r="E1661" s="3"/>
      <c r="F1661" s="3"/>
      <c r="G1661" s="3"/>
      <c r="H1661" s="3"/>
    </row>
    <row r="1662" spans="1:8" x14ac:dyDescent="0.25">
      <c r="A1662" s="3"/>
      <c r="B1662" s="3"/>
      <c r="C1662" s="3"/>
      <c r="D1662" s="3"/>
      <c r="E1662" s="3"/>
      <c r="F1662" s="3"/>
      <c r="G1662" s="3"/>
      <c r="H1662" s="3"/>
    </row>
    <row r="1663" spans="1:8" x14ac:dyDescent="0.25">
      <c r="A1663" s="3"/>
      <c r="B1663" s="3"/>
      <c r="C1663" s="3"/>
      <c r="D1663" s="3"/>
      <c r="E1663" s="3"/>
      <c r="F1663" s="3"/>
      <c r="G1663" s="3"/>
      <c r="H1663" s="3"/>
    </row>
    <row r="1664" spans="1:8" x14ac:dyDescent="0.25">
      <c r="A1664" s="3"/>
      <c r="B1664" s="3"/>
      <c r="C1664" s="3"/>
      <c r="D1664" s="3"/>
      <c r="E1664" s="3"/>
      <c r="F1664" s="3"/>
      <c r="G1664" s="3"/>
      <c r="H1664" s="3"/>
    </row>
    <row r="1665" spans="1:8" x14ac:dyDescent="0.25">
      <c r="A1665" s="3"/>
      <c r="B1665" s="3"/>
      <c r="C1665" s="3"/>
      <c r="D1665" s="3"/>
      <c r="E1665" s="3"/>
      <c r="F1665" s="3"/>
      <c r="G1665" s="3"/>
      <c r="H1665" s="3"/>
    </row>
    <row r="1666" spans="1:8" x14ac:dyDescent="0.25">
      <c r="A1666" s="3"/>
      <c r="B1666" s="3"/>
      <c r="C1666" s="3"/>
      <c r="D1666" s="3"/>
      <c r="E1666" s="3"/>
      <c r="F1666" s="3"/>
      <c r="G1666" s="3"/>
      <c r="H1666" s="3"/>
    </row>
    <row r="1667" spans="1:8" x14ac:dyDescent="0.25">
      <c r="A1667" s="3"/>
      <c r="B1667" s="3"/>
      <c r="C1667" s="3"/>
      <c r="D1667" s="3"/>
      <c r="E1667" s="3"/>
      <c r="F1667" s="3"/>
      <c r="G1667" s="3"/>
      <c r="H1667" s="3"/>
    </row>
    <row r="1668" spans="1:8" x14ac:dyDescent="0.25">
      <c r="A1668" s="3"/>
      <c r="B1668" s="3"/>
      <c r="C1668" s="3"/>
      <c r="D1668" s="3"/>
      <c r="E1668" s="3"/>
      <c r="F1668" s="3"/>
      <c r="G1668" s="3"/>
      <c r="H1668" s="3"/>
    </row>
    <row r="1669" spans="1:8" x14ac:dyDescent="0.25">
      <c r="A1669" s="3"/>
      <c r="B1669" s="3"/>
      <c r="C1669" s="3"/>
      <c r="D1669" s="3"/>
      <c r="E1669" s="3"/>
      <c r="F1669" s="3"/>
      <c r="G1669" s="3"/>
      <c r="H1669" s="3"/>
    </row>
    <row r="1670" spans="1:8" x14ac:dyDescent="0.25">
      <c r="A1670" s="3"/>
      <c r="B1670" s="3"/>
      <c r="C1670" s="3"/>
      <c r="D1670" s="3"/>
      <c r="E1670" s="3"/>
      <c r="F1670" s="3"/>
      <c r="G1670" s="3"/>
      <c r="H1670" s="3"/>
    </row>
    <row r="1671" spans="1:8" x14ac:dyDescent="0.25">
      <c r="A1671" s="3"/>
      <c r="B1671" s="3"/>
      <c r="C1671" s="3"/>
      <c r="D1671" s="3"/>
      <c r="E1671" s="3"/>
      <c r="F1671" s="3"/>
      <c r="G1671" s="3"/>
      <c r="H1671" s="3"/>
    </row>
    <row r="1672" spans="1:8" x14ac:dyDescent="0.25">
      <c r="A1672" s="3"/>
      <c r="B1672" s="3"/>
      <c r="C1672" s="3"/>
      <c r="D1672" s="3"/>
      <c r="E1672" s="3"/>
      <c r="F1672" s="3"/>
      <c r="G1672" s="3"/>
      <c r="H1672" s="3"/>
    </row>
    <row r="1673" spans="1:8" x14ac:dyDescent="0.25">
      <c r="A1673" s="3"/>
      <c r="B1673" s="3"/>
      <c r="C1673" s="3"/>
      <c r="D1673" s="3"/>
      <c r="E1673" s="3"/>
      <c r="F1673" s="3"/>
      <c r="G1673" s="3"/>
      <c r="H1673" s="3"/>
    </row>
    <row r="1674" spans="1:8" x14ac:dyDescent="0.25">
      <c r="A1674" s="3"/>
      <c r="B1674" s="3"/>
      <c r="C1674" s="3"/>
      <c r="D1674" s="3"/>
      <c r="E1674" s="3"/>
      <c r="F1674" s="3"/>
      <c r="G1674" s="3"/>
      <c r="H1674" s="3"/>
    </row>
    <row r="1675" spans="1:8" x14ac:dyDescent="0.25">
      <c r="A1675" s="3"/>
      <c r="B1675" s="3"/>
      <c r="C1675" s="3"/>
      <c r="D1675" s="3"/>
      <c r="E1675" s="3"/>
      <c r="F1675" s="3"/>
      <c r="G1675" s="3"/>
      <c r="H1675" s="3"/>
    </row>
    <row r="1676" spans="1:8" x14ac:dyDescent="0.25">
      <c r="A1676" s="3"/>
      <c r="B1676" s="3"/>
      <c r="C1676" s="3"/>
      <c r="D1676" s="3"/>
      <c r="E1676" s="3"/>
      <c r="F1676" s="3"/>
      <c r="G1676" s="3"/>
      <c r="H1676" s="3"/>
    </row>
    <row r="1677" spans="1:8" x14ac:dyDescent="0.25">
      <c r="A1677" s="3"/>
      <c r="B1677" s="3"/>
      <c r="C1677" s="3"/>
      <c r="D1677" s="3"/>
      <c r="E1677" s="3"/>
      <c r="F1677" s="3"/>
      <c r="G1677" s="3"/>
      <c r="H1677" s="3"/>
    </row>
    <row r="1678" spans="1:8" x14ac:dyDescent="0.25">
      <c r="A1678" s="3"/>
      <c r="B1678" s="3"/>
      <c r="C1678" s="3"/>
      <c r="D1678" s="3"/>
      <c r="E1678" s="3"/>
      <c r="F1678" s="3"/>
      <c r="G1678" s="3"/>
      <c r="H1678" s="3"/>
    </row>
    <row r="1679" spans="1:8" x14ac:dyDescent="0.25">
      <c r="A1679" s="3"/>
      <c r="B1679" s="3"/>
      <c r="C1679" s="3"/>
      <c r="D1679" s="3"/>
      <c r="E1679" s="3"/>
      <c r="F1679" s="3"/>
      <c r="G1679" s="3"/>
      <c r="H1679" s="3"/>
    </row>
    <row r="1680" spans="1:8" x14ac:dyDescent="0.25">
      <c r="A1680" s="3"/>
      <c r="B1680" s="3"/>
      <c r="C1680" s="3"/>
      <c r="D1680" s="3"/>
      <c r="E1680" s="3"/>
      <c r="F1680" s="3"/>
      <c r="G1680" s="3"/>
      <c r="H1680" s="3"/>
    </row>
    <row r="1681" spans="1:8" x14ac:dyDescent="0.25">
      <c r="A1681" s="3"/>
      <c r="B1681" s="3"/>
      <c r="C1681" s="3"/>
      <c r="D1681" s="3"/>
      <c r="E1681" s="3"/>
      <c r="F1681" s="3"/>
      <c r="G1681" s="3"/>
      <c r="H1681" s="3"/>
    </row>
    <row r="1682" spans="1:8" x14ac:dyDescent="0.25">
      <c r="A1682" s="3"/>
      <c r="B1682" s="3"/>
      <c r="C1682" s="3"/>
      <c r="D1682" s="3"/>
      <c r="E1682" s="3"/>
      <c r="F1682" s="3"/>
      <c r="G1682" s="3"/>
      <c r="H1682" s="3"/>
    </row>
    <row r="1683" spans="1:8" x14ac:dyDescent="0.25">
      <c r="A1683" s="3"/>
      <c r="B1683" s="3"/>
      <c r="C1683" s="3"/>
      <c r="D1683" s="3"/>
      <c r="E1683" s="3"/>
      <c r="F1683" s="3"/>
      <c r="G1683" s="3"/>
      <c r="H1683" s="3"/>
    </row>
    <row r="1684" spans="1:8" x14ac:dyDescent="0.25">
      <c r="A1684" s="3"/>
      <c r="B1684" s="3"/>
      <c r="C1684" s="3"/>
      <c r="D1684" s="3"/>
      <c r="E1684" s="3"/>
      <c r="F1684" s="3"/>
      <c r="G1684" s="3"/>
      <c r="H1684" s="3"/>
    </row>
    <row r="1685" spans="1:8" x14ac:dyDescent="0.25">
      <c r="A1685" s="3"/>
      <c r="B1685" s="3"/>
      <c r="C1685" s="3"/>
      <c r="D1685" s="3"/>
      <c r="E1685" s="3"/>
      <c r="F1685" s="3"/>
      <c r="G1685" s="3"/>
      <c r="H1685" s="3"/>
    </row>
    <row r="1686" spans="1:8" x14ac:dyDescent="0.25">
      <c r="A1686" s="3"/>
      <c r="B1686" s="3"/>
      <c r="C1686" s="3"/>
      <c r="D1686" s="3"/>
      <c r="E1686" s="3"/>
      <c r="F1686" s="3"/>
      <c r="G1686" s="3"/>
      <c r="H1686" s="3"/>
    </row>
    <row r="1687" spans="1:8" x14ac:dyDescent="0.25">
      <c r="A1687" s="3"/>
      <c r="B1687" s="3"/>
      <c r="C1687" s="3"/>
      <c r="D1687" s="3"/>
      <c r="E1687" s="3"/>
      <c r="F1687" s="3"/>
      <c r="G1687" s="3"/>
      <c r="H1687" s="3"/>
    </row>
    <row r="1688" spans="1:8" x14ac:dyDescent="0.25">
      <c r="A1688" s="3"/>
      <c r="B1688" s="3"/>
      <c r="C1688" s="3"/>
      <c r="D1688" s="3"/>
      <c r="E1688" s="3"/>
      <c r="F1688" s="3"/>
      <c r="G1688" s="3"/>
      <c r="H1688" s="3"/>
    </row>
    <row r="1689" spans="1:8" x14ac:dyDescent="0.25">
      <c r="A1689" s="3"/>
      <c r="B1689" s="3"/>
      <c r="C1689" s="3"/>
      <c r="D1689" s="3"/>
      <c r="E1689" s="3"/>
      <c r="F1689" s="3"/>
      <c r="G1689" s="3"/>
      <c r="H1689" s="3"/>
    </row>
    <row r="1690" spans="1:8" x14ac:dyDescent="0.25">
      <c r="A1690" s="3"/>
      <c r="B1690" s="3"/>
      <c r="C1690" s="3"/>
      <c r="D1690" s="3"/>
      <c r="E1690" s="3"/>
      <c r="F1690" s="3"/>
      <c r="G1690" s="3"/>
      <c r="H1690" s="3"/>
    </row>
    <row r="1691" spans="1:8" x14ac:dyDescent="0.25">
      <c r="A1691" s="3"/>
      <c r="B1691" s="3"/>
      <c r="C1691" s="3"/>
      <c r="D1691" s="3"/>
      <c r="E1691" s="3"/>
      <c r="F1691" s="3"/>
      <c r="G1691" s="3"/>
      <c r="H1691" s="3"/>
    </row>
    <row r="1692" spans="1:8" x14ac:dyDescent="0.25">
      <c r="A1692" s="3"/>
      <c r="B1692" s="3"/>
      <c r="C1692" s="3"/>
      <c r="D1692" s="3"/>
      <c r="E1692" s="3"/>
      <c r="F1692" s="3"/>
      <c r="G1692" s="3"/>
      <c r="H1692" s="3"/>
    </row>
    <row r="1693" spans="1:8" x14ac:dyDescent="0.25">
      <c r="A1693" s="3"/>
      <c r="B1693" s="3"/>
      <c r="C1693" s="3"/>
      <c r="D1693" s="3"/>
      <c r="E1693" s="3"/>
      <c r="F1693" s="3"/>
      <c r="G1693" s="3"/>
      <c r="H1693" s="3"/>
    </row>
    <row r="1694" spans="1:8" x14ac:dyDescent="0.25">
      <c r="A1694" s="3"/>
      <c r="B1694" s="3"/>
      <c r="C1694" s="3"/>
      <c r="D1694" s="3"/>
      <c r="E1694" s="3"/>
      <c r="F1694" s="3"/>
      <c r="G1694" s="3"/>
      <c r="H1694" s="3"/>
    </row>
    <row r="1695" spans="1:8" x14ac:dyDescent="0.25">
      <c r="A1695" s="3"/>
      <c r="B1695" s="3"/>
      <c r="C1695" s="3"/>
      <c r="D1695" s="3"/>
      <c r="E1695" s="3"/>
      <c r="F1695" s="3"/>
      <c r="G1695" s="3"/>
      <c r="H1695" s="3"/>
    </row>
    <row r="1696" spans="1:8" x14ac:dyDescent="0.25">
      <c r="A1696" s="3"/>
      <c r="B1696" s="3"/>
      <c r="C1696" s="3"/>
      <c r="D1696" s="3"/>
      <c r="E1696" s="3"/>
      <c r="F1696" s="3"/>
      <c r="G1696" s="3"/>
      <c r="H1696" s="3"/>
    </row>
    <row r="1697" spans="1:8" x14ac:dyDescent="0.25">
      <c r="A1697" s="3"/>
      <c r="B1697" s="3"/>
      <c r="C1697" s="3"/>
      <c r="D1697" s="3"/>
      <c r="E1697" s="3"/>
      <c r="F1697" s="3"/>
      <c r="G1697" s="3"/>
      <c r="H1697" s="3"/>
    </row>
    <row r="1698" spans="1:8" x14ac:dyDescent="0.25">
      <c r="A1698" s="3"/>
      <c r="B1698" s="3"/>
      <c r="C1698" s="3"/>
      <c r="D1698" s="3"/>
      <c r="E1698" s="3"/>
      <c r="F1698" s="3"/>
      <c r="G1698" s="3"/>
      <c r="H1698" s="3"/>
    </row>
    <row r="1699" spans="1:8" x14ac:dyDescent="0.25">
      <c r="A1699" s="3"/>
      <c r="B1699" s="3"/>
      <c r="C1699" s="3"/>
      <c r="D1699" s="3"/>
      <c r="E1699" s="3"/>
      <c r="F1699" s="3"/>
      <c r="G1699" s="3"/>
      <c r="H1699" s="3"/>
    </row>
    <row r="1700" spans="1:8" x14ac:dyDescent="0.25">
      <c r="A1700" s="3"/>
      <c r="B1700" s="3"/>
      <c r="C1700" s="3"/>
      <c r="D1700" s="3"/>
      <c r="E1700" s="3"/>
      <c r="F1700" s="3"/>
      <c r="G1700" s="3"/>
      <c r="H1700" s="3"/>
    </row>
    <row r="1701" spans="1:8" x14ac:dyDescent="0.25">
      <c r="A1701" s="3"/>
      <c r="B1701" s="3"/>
      <c r="C1701" s="3"/>
      <c r="D1701" s="3"/>
      <c r="E1701" s="3"/>
      <c r="F1701" s="3"/>
      <c r="G1701" s="3"/>
      <c r="H1701" s="3"/>
    </row>
    <row r="1702" spans="1:8" x14ac:dyDescent="0.25">
      <c r="A1702" s="3"/>
      <c r="B1702" s="3"/>
      <c r="C1702" s="3"/>
      <c r="D1702" s="3"/>
      <c r="E1702" s="3"/>
      <c r="F1702" s="3"/>
      <c r="G1702" s="3"/>
      <c r="H1702" s="3"/>
    </row>
    <row r="1703" spans="1:8" x14ac:dyDescent="0.25">
      <c r="A1703" s="3"/>
      <c r="B1703" s="3"/>
      <c r="C1703" s="3"/>
      <c r="D1703" s="3"/>
      <c r="E1703" s="3"/>
      <c r="F1703" s="3"/>
      <c r="G1703" s="3"/>
      <c r="H1703" s="3"/>
    </row>
    <row r="1704" spans="1:8" x14ac:dyDescent="0.25">
      <c r="A1704" s="3"/>
      <c r="B1704" s="3"/>
      <c r="C1704" s="3"/>
      <c r="D1704" s="3"/>
      <c r="E1704" s="3"/>
      <c r="F1704" s="3"/>
      <c r="G1704" s="3"/>
      <c r="H1704" s="3"/>
    </row>
    <row r="1705" spans="1:8" x14ac:dyDescent="0.25">
      <c r="A1705" s="3"/>
      <c r="B1705" s="3"/>
      <c r="C1705" s="3"/>
      <c r="D1705" s="3"/>
      <c r="E1705" s="3"/>
      <c r="F1705" s="3"/>
      <c r="G1705" s="3"/>
      <c r="H1705" s="3"/>
    </row>
    <row r="1706" spans="1:8" x14ac:dyDescent="0.25">
      <c r="A1706" s="3"/>
      <c r="B1706" s="3"/>
      <c r="C1706" s="3"/>
      <c r="D1706" s="3"/>
      <c r="E1706" s="3"/>
      <c r="F1706" s="3"/>
      <c r="G1706" s="3"/>
      <c r="H1706" s="3"/>
    </row>
    <row r="1707" spans="1:8" x14ac:dyDescent="0.25">
      <c r="A1707" s="3"/>
      <c r="B1707" s="3"/>
      <c r="C1707" s="3"/>
      <c r="D1707" s="3"/>
      <c r="E1707" s="3"/>
      <c r="F1707" s="3"/>
      <c r="G1707" s="3"/>
      <c r="H1707" s="3"/>
    </row>
    <row r="1708" spans="1:8" x14ac:dyDescent="0.25">
      <c r="A1708" s="3"/>
      <c r="B1708" s="3"/>
      <c r="C1708" s="3"/>
      <c r="D1708" s="3"/>
      <c r="E1708" s="3"/>
      <c r="F1708" s="3"/>
      <c r="G1708" s="3"/>
      <c r="H1708" s="3"/>
    </row>
    <row r="1709" spans="1:8" x14ac:dyDescent="0.25">
      <c r="A1709" s="3"/>
      <c r="B1709" s="3"/>
      <c r="C1709" s="3"/>
      <c r="D1709" s="3"/>
      <c r="E1709" s="3"/>
      <c r="F1709" s="3"/>
      <c r="G1709" s="3"/>
      <c r="H1709" s="3"/>
    </row>
    <row r="1710" spans="1:8" x14ac:dyDescent="0.25">
      <c r="A1710" s="3"/>
      <c r="B1710" s="3"/>
      <c r="C1710" s="3"/>
      <c r="D1710" s="3"/>
      <c r="E1710" s="3"/>
      <c r="F1710" s="3"/>
      <c r="G1710" s="3"/>
      <c r="H1710" s="3"/>
    </row>
    <row r="1711" spans="1:8" x14ac:dyDescent="0.25">
      <c r="A1711" s="3"/>
      <c r="B1711" s="3"/>
      <c r="C1711" s="3"/>
      <c r="D1711" s="3"/>
      <c r="E1711" s="3"/>
      <c r="F1711" s="3"/>
      <c r="G1711" s="3"/>
      <c r="H1711" s="3"/>
    </row>
    <row r="1712" spans="1:8" x14ac:dyDescent="0.25">
      <c r="A1712" s="3"/>
      <c r="B1712" s="3"/>
      <c r="C1712" s="3"/>
      <c r="D1712" s="3"/>
      <c r="E1712" s="3"/>
      <c r="F1712" s="3"/>
      <c r="G1712" s="3"/>
      <c r="H1712" s="3"/>
    </row>
    <row r="1713" spans="1:8" x14ac:dyDescent="0.25">
      <c r="A1713" s="3"/>
      <c r="B1713" s="3"/>
      <c r="C1713" s="3"/>
      <c r="D1713" s="3"/>
      <c r="E1713" s="3"/>
      <c r="F1713" s="3"/>
      <c r="G1713" s="3"/>
      <c r="H1713" s="3"/>
    </row>
    <row r="1714" spans="1:8" x14ac:dyDescent="0.25">
      <c r="A1714" s="3"/>
      <c r="B1714" s="3"/>
      <c r="C1714" s="3"/>
      <c r="D1714" s="3"/>
      <c r="E1714" s="3"/>
      <c r="F1714" s="3"/>
      <c r="G1714" s="3"/>
      <c r="H1714" s="3"/>
    </row>
    <row r="1715" spans="1:8" x14ac:dyDescent="0.25">
      <c r="A1715" s="3"/>
      <c r="B1715" s="3"/>
      <c r="C1715" s="3"/>
      <c r="D1715" s="3"/>
      <c r="E1715" s="3"/>
      <c r="F1715" s="3"/>
      <c r="G1715" s="3"/>
      <c r="H1715" s="3"/>
    </row>
    <row r="1716" spans="1:8" x14ac:dyDescent="0.25">
      <c r="A1716" s="3"/>
      <c r="B1716" s="3"/>
      <c r="C1716" s="3"/>
      <c r="D1716" s="3"/>
      <c r="E1716" s="3"/>
      <c r="F1716" s="3"/>
      <c r="G1716" s="3"/>
      <c r="H1716" s="3"/>
    </row>
    <row r="1717" spans="1:8" x14ac:dyDescent="0.25">
      <c r="A1717" s="3"/>
      <c r="B1717" s="3"/>
      <c r="C1717" s="3"/>
      <c r="D1717" s="3"/>
      <c r="E1717" s="3"/>
      <c r="F1717" s="3"/>
      <c r="G1717" s="3"/>
      <c r="H1717" s="3"/>
    </row>
    <row r="1718" spans="1:8" x14ac:dyDescent="0.25">
      <c r="A1718" s="3"/>
      <c r="B1718" s="3"/>
      <c r="C1718" s="3"/>
      <c r="D1718" s="3"/>
      <c r="E1718" s="3"/>
      <c r="F1718" s="3"/>
      <c r="G1718" s="3"/>
      <c r="H1718" s="3"/>
    </row>
    <row r="1719" spans="1:8" x14ac:dyDescent="0.25">
      <c r="A1719" s="3"/>
      <c r="B1719" s="3"/>
      <c r="C1719" s="3"/>
      <c r="D1719" s="3"/>
      <c r="E1719" s="3"/>
      <c r="F1719" s="3"/>
      <c r="G1719" s="3"/>
      <c r="H1719" s="3"/>
    </row>
    <row r="1720" spans="1:8" x14ac:dyDescent="0.25">
      <c r="A1720" s="3"/>
      <c r="B1720" s="3"/>
      <c r="C1720" s="3"/>
      <c r="D1720" s="3"/>
      <c r="E1720" s="3"/>
      <c r="F1720" s="3"/>
      <c r="G1720" s="3"/>
      <c r="H1720" s="3"/>
    </row>
    <row r="1721" spans="1:8" x14ac:dyDescent="0.25">
      <c r="A1721" s="3"/>
      <c r="B1721" s="3"/>
      <c r="C1721" s="3"/>
      <c r="D1721" s="3"/>
      <c r="E1721" s="3"/>
      <c r="F1721" s="3"/>
      <c r="G1721" s="3"/>
      <c r="H1721" s="3"/>
    </row>
    <row r="1722" spans="1:8" x14ac:dyDescent="0.25">
      <c r="A1722" s="3"/>
      <c r="B1722" s="3"/>
      <c r="C1722" s="3"/>
      <c r="D1722" s="3"/>
      <c r="E1722" s="3"/>
      <c r="F1722" s="3"/>
      <c r="G1722" s="3"/>
      <c r="H1722" s="3"/>
    </row>
    <row r="1723" spans="1:8" x14ac:dyDescent="0.25">
      <c r="A1723" s="3"/>
      <c r="B1723" s="3"/>
      <c r="C1723" s="3"/>
      <c r="D1723" s="3"/>
      <c r="E1723" s="3"/>
      <c r="F1723" s="3"/>
      <c r="G1723" s="3"/>
      <c r="H1723" s="3"/>
    </row>
    <row r="1724" spans="1:8" x14ac:dyDescent="0.25">
      <c r="A1724" s="3"/>
      <c r="B1724" s="3"/>
      <c r="C1724" s="3"/>
      <c r="D1724" s="3"/>
      <c r="E1724" s="3"/>
      <c r="F1724" s="3"/>
      <c r="G1724" s="3"/>
      <c r="H1724" s="3"/>
    </row>
    <row r="1725" spans="1:8" x14ac:dyDescent="0.25">
      <c r="A1725" s="3"/>
      <c r="B1725" s="3"/>
      <c r="C1725" s="3"/>
      <c r="D1725" s="3"/>
      <c r="E1725" s="3"/>
      <c r="F1725" s="3"/>
      <c r="G1725" s="3"/>
      <c r="H1725" s="3"/>
    </row>
    <row r="1726" spans="1:8" x14ac:dyDescent="0.25">
      <c r="A1726" s="3"/>
      <c r="B1726" s="3"/>
      <c r="C1726" s="3"/>
      <c r="D1726" s="3"/>
      <c r="E1726" s="3"/>
      <c r="F1726" s="3"/>
      <c r="G1726" s="3"/>
      <c r="H1726" s="3"/>
    </row>
    <row r="1727" spans="1:8" x14ac:dyDescent="0.25">
      <c r="A1727" s="3"/>
      <c r="B1727" s="3"/>
      <c r="C1727" s="3"/>
      <c r="D1727" s="3"/>
      <c r="E1727" s="3"/>
      <c r="F1727" s="3"/>
      <c r="G1727" s="3"/>
      <c r="H1727" s="3"/>
    </row>
    <row r="1728" spans="1:8" x14ac:dyDescent="0.25">
      <c r="A1728" s="3"/>
      <c r="B1728" s="3"/>
      <c r="C1728" s="3"/>
      <c r="D1728" s="3"/>
      <c r="E1728" s="3"/>
      <c r="F1728" s="3"/>
      <c r="G1728" s="3"/>
      <c r="H1728" s="3"/>
    </row>
    <row r="1729" spans="1:8" x14ac:dyDescent="0.25">
      <c r="A1729" s="3"/>
      <c r="B1729" s="3"/>
      <c r="C1729" s="3"/>
      <c r="D1729" s="3"/>
      <c r="E1729" s="3"/>
      <c r="F1729" s="3"/>
      <c r="G1729" s="3"/>
      <c r="H1729" s="3"/>
    </row>
    <row r="1730" spans="1:8" x14ac:dyDescent="0.25">
      <c r="A1730" s="3"/>
      <c r="B1730" s="3"/>
      <c r="C1730" s="3"/>
      <c r="D1730" s="3"/>
      <c r="E1730" s="3"/>
      <c r="F1730" s="3"/>
      <c r="G1730" s="3"/>
      <c r="H1730" s="3"/>
    </row>
    <row r="1731" spans="1:8" x14ac:dyDescent="0.25">
      <c r="A1731" s="3"/>
      <c r="B1731" s="3"/>
      <c r="C1731" s="3"/>
      <c r="D1731" s="3"/>
      <c r="E1731" s="3"/>
      <c r="F1731" s="3"/>
      <c r="G1731" s="3"/>
      <c r="H1731" s="3"/>
    </row>
    <row r="1732" spans="1:8" x14ac:dyDescent="0.25">
      <c r="A1732" s="3"/>
      <c r="B1732" s="3"/>
      <c r="C1732" s="3"/>
      <c r="D1732" s="3"/>
      <c r="E1732" s="3"/>
      <c r="F1732" s="3"/>
      <c r="G1732" s="3"/>
      <c r="H1732" s="3"/>
    </row>
    <row r="1733" spans="1:8" x14ac:dyDescent="0.25">
      <c r="A1733" s="3"/>
      <c r="B1733" s="3"/>
      <c r="C1733" s="3"/>
      <c r="D1733" s="3"/>
      <c r="E1733" s="3"/>
      <c r="F1733" s="3"/>
      <c r="G1733" s="3"/>
      <c r="H1733" s="3"/>
    </row>
    <row r="1734" spans="1:8" x14ac:dyDescent="0.25">
      <c r="A1734" s="3"/>
      <c r="B1734" s="3"/>
      <c r="C1734" s="3"/>
      <c r="D1734" s="3"/>
      <c r="E1734" s="3"/>
      <c r="F1734" s="3"/>
      <c r="G1734" s="3"/>
      <c r="H1734" s="3"/>
    </row>
    <row r="1735" spans="1:8" x14ac:dyDescent="0.25">
      <c r="A1735" s="3"/>
      <c r="B1735" s="3"/>
      <c r="C1735" s="3"/>
      <c r="D1735" s="3"/>
      <c r="E1735" s="3"/>
      <c r="F1735" s="3"/>
      <c r="G1735" s="3"/>
      <c r="H1735" s="3"/>
    </row>
    <row r="1736" spans="1:8" x14ac:dyDescent="0.25">
      <c r="A1736" s="3"/>
      <c r="B1736" s="3"/>
      <c r="C1736" s="3"/>
      <c r="D1736" s="3"/>
      <c r="E1736" s="3"/>
      <c r="F1736" s="3"/>
      <c r="G1736" s="3"/>
      <c r="H1736" s="3"/>
    </row>
    <row r="1737" spans="1:8" x14ac:dyDescent="0.25">
      <c r="A1737" s="3"/>
      <c r="B1737" s="3"/>
      <c r="C1737" s="3"/>
      <c r="D1737" s="3"/>
      <c r="E1737" s="3"/>
      <c r="F1737" s="3"/>
      <c r="G1737" s="3"/>
      <c r="H1737" s="3"/>
    </row>
    <row r="1738" spans="1:8" x14ac:dyDescent="0.25">
      <c r="A1738" s="3"/>
      <c r="B1738" s="3"/>
      <c r="C1738" s="3"/>
      <c r="D1738" s="3"/>
      <c r="E1738" s="3"/>
      <c r="F1738" s="3"/>
      <c r="G1738" s="3"/>
      <c r="H1738" s="3"/>
    </row>
    <row r="1739" spans="1:8" x14ac:dyDescent="0.25">
      <c r="A1739" s="3"/>
      <c r="B1739" s="3"/>
      <c r="C1739" s="3"/>
      <c r="D1739" s="3"/>
      <c r="E1739" s="3"/>
      <c r="F1739" s="3"/>
      <c r="G1739" s="3"/>
      <c r="H1739" s="3"/>
    </row>
    <row r="1740" spans="1:8" x14ac:dyDescent="0.25">
      <c r="A1740" s="3"/>
      <c r="B1740" s="3"/>
      <c r="C1740" s="3"/>
      <c r="D1740" s="3"/>
      <c r="E1740" s="3"/>
      <c r="F1740" s="3"/>
      <c r="G1740" s="3"/>
      <c r="H1740" s="3"/>
    </row>
    <row r="1741" spans="1:8" x14ac:dyDescent="0.25">
      <c r="A1741" s="3"/>
      <c r="B1741" s="3"/>
      <c r="C1741" s="3"/>
      <c r="D1741" s="3"/>
      <c r="E1741" s="3"/>
      <c r="F1741" s="3"/>
      <c r="G1741" s="3"/>
      <c r="H1741" s="3"/>
    </row>
    <row r="1742" spans="1:8" x14ac:dyDescent="0.25">
      <c r="A1742" s="3"/>
      <c r="B1742" s="3"/>
      <c r="C1742" s="3"/>
      <c r="D1742" s="3"/>
      <c r="E1742" s="3"/>
      <c r="F1742" s="3"/>
      <c r="G1742" s="3"/>
      <c r="H1742" s="3"/>
    </row>
    <row r="1743" spans="1:8" x14ac:dyDescent="0.25">
      <c r="A1743" s="3"/>
      <c r="B1743" s="3"/>
      <c r="C1743" s="3"/>
      <c r="D1743" s="3"/>
      <c r="E1743" s="3"/>
      <c r="F1743" s="3"/>
      <c r="G1743" s="3"/>
      <c r="H1743" s="3"/>
    </row>
    <row r="1744" spans="1:8" x14ac:dyDescent="0.25">
      <c r="A1744" s="3"/>
      <c r="B1744" s="3"/>
      <c r="C1744" s="3"/>
      <c r="D1744" s="3"/>
      <c r="E1744" s="3"/>
      <c r="F1744" s="3"/>
      <c r="G1744" s="3"/>
      <c r="H1744" s="3"/>
    </row>
    <row r="1745" spans="1:8" x14ac:dyDescent="0.25">
      <c r="A1745" s="3"/>
      <c r="B1745" s="3"/>
      <c r="C1745" s="3"/>
      <c r="D1745" s="3"/>
      <c r="E1745" s="3"/>
      <c r="F1745" s="3"/>
      <c r="G1745" s="3"/>
      <c r="H1745" s="3"/>
    </row>
    <row r="1746" spans="1:8" x14ac:dyDescent="0.25">
      <c r="A1746" s="3"/>
      <c r="B1746" s="3"/>
      <c r="C1746" s="3"/>
      <c r="D1746" s="3"/>
      <c r="E1746" s="3"/>
      <c r="F1746" s="3"/>
      <c r="G1746" s="3"/>
      <c r="H1746" s="3"/>
    </row>
    <row r="1747" spans="1:8" x14ac:dyDescent="0.25">
      <c r="A1747" s="3"/>
      <c r="B1747" s="3"/>
      <c r="C1747" s="3"/>
      <c r="D1747" s="3"/>
      <c r="E1747" s="3"/>
      <c r="F1747" s="3"/>
      <c r="G1747" s="3"/>
      <c r="H1747" s="3"/>
    </row>
    <row r="1748" spans="1:8" x14ac:dyDescent="0.25">
      <c r="A1748" s="3"/>
      <c r="B1748" s="3"/>
      <c r="C1748" s="3"/>
      <c r="D1748" s="3"/>
      <c r="E1748" s="3"/>
      <c r="F1748" s="3"/>
      <c r="G1748" s="3"/>
      <c r="H1748" s="3"/>
    </row>
    <row r="1749" spans="1:8" x14ac:dyDescent="0.25">
      <c r="A1749" s="3"/>
      <c r="B1749" s="3"/>
      <c r="C1749" s="3"/>
      <c r="D1749" s="3"/>
      <c r="E1749" s="3"/>
      <c r="F1749" s="3"/>
      <c r="G1749" s="3"/>
      <c r="H1749" s="3"/>
    </row>
    <row r="1750" spans="1:8" x14ac:dyDescent="0.25">
      <c r="A1750" s="3"/>
      <c r="B1750" s="3"/>
      <c r="C1750" s="3"/>
      <c r="D1750" s="3"/>
      <c r="E1750" s="3"/>
      <c r="F1750" s="3"/>
      <c r="G1750" s="3"/>
      <c r="H1750" s="3"/>
    </row>
    <row r="1751" spans="1:8" x14ac:dyDescent="0.25">
      <c r="A1751" s="3"/>
      <c r="B1751" s="3"/>
      <c r="C1751" s="3"/>
      <c r="D1751" s="3"/>
      <c r="E1751" s="3"/>
      <c r="F1751" s="3"/>
      <c r="G1751" s="3"/>
      <c r="H1751" s="3"/>
    </row>
    <row r="1752" spans="1:8" x14ac:dyDescent="0.25">
      <c r="A1752" s="3"/>
      <c r="B1752" s="3"/>
      <c r="C1752" s="3"/>
      <c r="D1752" s="3"/>
      <c r="E1752" s="3"/>
      <c r="F1752" s="3"/>
      <c r="G1752" s="3"/>
      <c r="H1752" s="3"/>
    </row>
    <row r="1753" spans="1:8" x14ac:dyDescent="0.25">
      <c r="A1753" s="3"/>
      <c r="B1753" s="3"/>
      <c r="C1753" s="3"/>
      <c r="D1753" s="3"/>
      <c r="E1753" s="3"/>
      <c r="F1753" s="3"/>
      <c r="G1753" s="3"/>
      <c r="H1753" s="3"/>
    </row>
    <row r="1754" spans="1:8" x14ac:dyDescent="0.25">
      <c r="A1754" s="3"/>
      <c r="B1754" s="3"/>
      <c r="C1754" s="3"/>
      <c r="D1754" s="3"/>
      <c r="E1754" s="3"/>
      <c r="F1754" s="3"/>
      <c r="G1754" s="3"/>
      <c r="H1754" s="3"/>
    </row>
    <row r="1755" spans="1:8" x14ac:dyDescent="0.25">
      <c r="A1755" s="3"/>
      <c r="B1755" s="3"/>
      <c r="C1755" s="3"/>
      <c r="D1755" s="3"/>
      <c r="E1755" s="3"/>
      <c r="F1755" s="3"/>
      <c r="G1755" s="3"/>
      <c r="H1755" s="3"/>
    </row>
    <row r="1756" spans="1:8" x14ac:dyDescent="0.25">
      <c r="A1756" s="3"/>
      <c r="B1756" s="3"/>
      <c r="C1756" s="3"/>
      <c r="D1756" s="3"/>
      <c r="E1756" s="3"/>
      <c r="F1756" s="3"/>
      <c r="G1756" s="3"/>
      <c r="H1756" s="3"/>
    </row>
    <row r="1757" spans="1:8" x14ac:dyDescent="0.25">
      <c r="A1757" s="3"/>
      <c r="B1757" s="3"/>
      <c r="C1757" s="3"/>
      <c r="D1757" s="3"/>
      <c r="E1757" s="3"/>
      <c r="F1757" s="3"/>
      <c r="G1757" s="3"/>
      <c r="H1757" s="3"/>
    </row>
    <row r="1758" spans="1:8" x14ac:dyDescent="0.25">
      <c r="A1758" s="3"/>
      <c r="B1758" s="3"/>
      <c r="C1758" s="3"/>
      <c r="D1758" s="3"/>
      <c r="E1758" s="3"/>
      <c r="F1758" s="3"/>
      <c r="G1758" s="3"/>
      <c r="H1758" s="3"/>
    </row>
    <row r="1759" spans="1:8" x14ac:dyDescent="0.25">
      <c r="A1759" s="3"/>
      <c r="B1759" s="3"/>
      <c r="C1759" s="3"/>
      <c r="D1759" s="3"/>
      <c r="E1759" s="3"/>
      <c r="F1759" s="3"/>
      <c r="G1759" s="3"/>
      <c r="H1759" s="3"/>
    </row>
    <row r="1760" spans="1:8" x14ac:dyDescent="0.25">
      <c r="A1760" s="3"/>
      <c r="B1760" s="3"/>
      <c r="C1760" s="3"/>
      <c r="D1760" s="3"/>
      <c r="E1760" s="3"/>
      <c r="F1760" s="3"/>
      <c r="G1760" s="3"/>
      <c r="H1760" s="3"/>
    </row>
    <row r="1761" spans="1:8" x14ac:dyDescent="0.25">
      <c r="A1761" s="3"/>
      <c r="B1761" s="3"/>
      <c r="C1761" s="3"/>
      <c r="D1761" s="3"/>
      <c r="E1761" s="3"/>
      <c r="F1761" s="3"/>
      <c r="G1761" s="3"/>
      <c r="H1761" s="3"/>
    </row>
    <row r="1762" spans="1:8" x14ac:dyDescent="0.25">
      <c r="A1762" s="3"/>
      <c r="B1762" s="3"/>
      <c r="C1762" s="3"/>
      <c r="D1762" s="3"/>
      <c r="E1762" s="3"/>
      <c r="F1762" s="3"/>
      <c r="G1762" s="3"/>
      <c r="H1762" s="3"/>
    </row>
    <row r="1763" spans="1:8" x14ac:dyDescent="0.25">
      <c r="A1763" s="3"/>
      <c r="B1763" s="3"/>
      <c r="C1763" s="3"/>
      <c r="D1763" s="3"/>
      <c r="E1763" s="3"/>
      <c r="F1763" s="3"/>
      <c r="G1763" s="3"/>
      <c r="H1763" s="3"/>
    </row>
    <row r="1764" spans="1:8" x14ac:dyDescent="0.25">
      <c r="A1764" s="3"/>
      <c r="B1764" s="3"/>
      <c r="C1764" s="3"/>
      <c r="D1764" s="3"/>
      <c r="E1764" s="3"/>
      <c r="F1764" s="3"/>
      <c r="G1764" s="3"/>
      <c r="H1764" s="3"/>
    </row>
    <row r="1765" spans="1:8" x14ac:dyDescent="0.25">
      <c r="A1765" s="3"/>
      <c r="B1765" s="3"/>
      <c r="C1765" s="3"/>
      <c r="D1765" s="3"/>
      <c r="E1765" s="3"/>
      <c r="F1765" s="3"/>
      <c r="G1765" s="3"/>
      <c r="H1765" s="3"/>
    </row>
    <row r="1766" spans="1:8" x14ac:dyDescent="0.25">
      <c r="A1766" s="3"/>
      <c r="B1766" s="3"/>
      <c r="C1766" s="3"/>
      <c r="D1766" s="3"/>
      <c r="E1766" s="3"/>
      <c r="F1766" s="3"/>
      <c r="G1766" s="3"/>
      <c r="H1766" s="3"/>
    </row>
    <row r="1767" spans="1:8" x14ac:dyDescent="0.25">
      <c r="A1767" s="3"/>
      <c r="B1767" s="3"/>
      <c r="C1767" s="3"/>
      <c r="D1767" s="3"/>
      <c r="E1767" s="3"/>
      <c r="F1767" s="3"/>
      <c r="G1767" s="3"/>
      <c r="H1767" s="3"/>
    </row>
    <row r="1768" spans="1:8" x14ac:dyDescent="0.25">
      <c r="A1768" s="3"/>
      <c r="B1768" s="3"/>
      <c r="C1768" s="3"/>
      <c r="D1768" s="3"/>
      <c r="E1768" s="3"/>
      <c r="F1768" s="3"/>
      <c r="G1768" s="3"/>
      <c r="H1768" s="3"/>
    </row>
    <row r="1769" spans="1:8" x14ac:dyDescent="0.25">
      <c r="A1769" s="3"/>
      <c r="B1769" s="3"/>
      <c r="C1769" s="3"/>
      <c r="D1769" s="3"/>
      <c r="E1769" s="3"/>
      <c r="F1769" s="3"/>
      <c r="G1769" s="3"/>
      <c r="H1769" s="3"/>
    </row>
    <row r="1770" spans="1:8" x14ac:dyDescent="0.25">
      <c r="A1770" s="3"/>
      <c r="B1770" s="3"/>
      <c r="C1770" s="3"/>
      <c r="D1770" s="3"/>
      <c r="E1770" s="3"/>
      <c r="F1770" s="3"/>
      <c r="G1770" s="3"/>
      <c r="H1770" s="3"/>
    </row>
    <row r="1771" spans="1:8" x14ac:dyDescent="0.25">
      <c r="A1771" s="3"/>
      <c r="B1771" s="3"/>
      <c r="C1771" s="3"/>
      <c r="D1771" s="3"/>
      <c r="E1771" s="3"/>
      <c r="F1771" s="3"/>
      <c r="G1771" s="3"/>
      <c r="H1771" s="3"/>
    </row>
    <row r="1772" spans="1:8" x14ac:dyDescent="0.25">
      <c r="A1772" s="3"/>
      <c r="B1772" s="3"/>
      <c r="C1772" s="3"/>
      <c r="D1772" s="3"/>
      <c r="E1772" s="3"/>
      <c r="F1772" s="3"/>
      <c r="G1772" s="3"/>
      <c r="H1772" s="3"/>
    </row>
    <row r="1773" spans="1:8" x14ac:dyDescent="0.25">
      <c r="A1773" s="3"/>
      <c r="B1773" s="3"/>
      <c r="C1773" s="3"/>
      <c r="D1773" s="3"/>
      <c r="E1773" s="3"/>
      <c r="F1773" s="3"/>
      <c r="G1773" s="3"/>
      <c r="H1773" s="3"/>
    </row>
    <row r="1774" spans="1:8" x14ac:dyDescent="0.25">
      <c r="A1774" s="3"/>
      <c r="B1774" s="3"/>
      <c r="C1774" s="3"/>
      <c r="D1774" s="3"/>
      <c r="E1774" s="3"/>
      <c r="F1774" s="3"/>
      <c r="G1774" s="3"/>
      <c r="H1774" s="3"/>
    </row>
    <row r="1775" spans="1:8" x14ac:dyDescent="0.25">
      <c r="A1775" s="3"/>
      <c r="B1775" s="3"/>
      <c r="C1775" s="3"/>
      <c r="D1775" s="3"/>
      <c r="E1775" s="3"/>
      <c r="F1775" s="3"/>
      <c r="G1775" s="3"/>
      <c r="H1775" s="3"/>
    </row>
    <row r="1776" spans="1:8" x14ac:dyDescent="0.25">
      <c r="A1776" s="3"/>
      <c r="B1776" s="3"/>
      <c r="C1776" s="3"/>
      <c r="D1776" s="3"/>
      <c r="E1776" s="3"/>
      <c r="F1776" s="3"/>
      <c r="G1776" s="3"/>
      <c r="H1776" s="3"/>
    </row>
    <row r="1777" spans="1:8" x14ac:dyDescent="0.25">
      <c r="A1777" s="3"/>
      <c r="B1777" s="3"/>
      <c r="C1777" s="3"/>
      <c r="D1777" s="3"/>
      <c r="E1777" s="3"/>
      <c r="F1777" s="3"/>
      <c r="G1777" s="3"/>
      <c r="H1777" s="3"/>
    </row>
    <row r="1778" spans="1:8" x14ac:dyDescent="0.25">
      <c r="A1778" s="3"/>
      <c r="B1778" s="3"/>
      <c r="C1778" s="3"/>
      <c r="D1778" s="3"/>
      <c r="E1778" s="3"/>
      <c r="F1778" s="3"/>
      <c r="G1778" s="3"/>
      <c r="H1778" s="3"/>
    </row>
    <row r="1779" spans="1:8" x14ac:dyDescent="0.25">
      <c r="A1779" s="3"/>
      <c r="B1779" s="3"/>
      <c r="C1779" s="3"/>
      <c r="D1779" s="3"/>
      <c r="E1779" s="3"/>
      <c r="F1779" s="3"/>
      <c r="G1779" s="3"/>
      <c r="H1779" s="3"/>
    </row>
    <row r="1780" spans="1:8" x14ac:dyDescent="0.25">
      <c r="A1780" s="3"/>
      <c r="B1780" s="3"/>
      <c r="C1780" s="3"/>
      <c r="D1780" s="3"/>
      <c r="E1780" s="3"/>
      <c r="F1780" s="3"/>
      <c r="G1780" s="3"/>
      <c r="H1780" s="3"/>
    </row>
    <row r="1781" spans="1:8" x14ac:dyDescent="0.25">
      <c r="A1781" s="3"/>
      <c r="B1781" s="3"/>
      <c r="C1781" s="3"/>
      <c r="D1781" s="3"/>
      <c r="E1781" s="3"/>
      <c r="F1781" s="3"/>
      <c r="G1781" s="3"/>
      <c r="H1781" s="3"/>
    </row>
    <row r="1782" spans="1:8" x14ac:dyDescent="0.25">
      <c r="A1782" s="3"/>
      <c r="B1782" s="3"/>
      <c r="C1782" s="3"/>
      <c r="D1782" s="3"/>
      <c r="E1782" s="3"/>
      <c r="F1782" s="3"/>
      <c r="G1782" s="3"/>
      <c r="H1782" s="3"/>
    </row>
    <row r="1783" spans="1:8" x14ac:dyDescent="0.25">
      <c r="A1783" s="3"/>
      <c r="B1783" s="3"/>
      <c r="C1783" s="3"/>
      <c r="D1783" s="3"/>
      <c r="E1783" s="3"/>
      <c r="F1783" s="3"/>
      <c r="G1783" s="3"/>
      <c r="H1783" s="3"/>
    </row>
    <row r="1784" spans="1:8" x14ac:dyDescent="0.25">
      <c r="A1784" s="3"/>
      <c r="B1784" s="3"/>
      <c r="C1784" s="3"/>
      <c r="D1784" s="3"/>
      <c r="E1784" s="3"/>
      <c r="F1784" s="3"/>
      <c r="G1784" s="3"/>
      <c r="H1784" s="3"/>
    </row>
    <row r="1785" spans="1:8" x14ac:dyDescent="0.25">
      <c r="A1785" s="3"/>
      <c r="B1785" s="3"/>
      <c r="C1785" s="3"/>
      <c r="D1785" s="3"/>
      <c r="E1785" s="3"/>
      <c r="F1785" s="3"/>
      <c r="G1785" s="3"/>
      <c r="H1785" s="3"/>
    </row>
    <row r="1786" spans="1:8" x14ac:dyDescent="0.25">
      <c r="A1786" s="3"/>
      <c r="B1786" s="3"/>
      <c r="C1786" s="3"/>
      <c r="D1786" s="3"/>
      <c r="E1786" s="3"/>
      <c r="F1786" s="3"/>
      <c r="G1786" s="3"/>
      <c r="H1786" s="3"/>
    </row>
    <row r="1787" spans="1:8" x14ac:dyDescent="0.25">
      <c r="A1787" s="3"/>
      <c r="B1787" s="3"/>
      <c r="C1787" s="3"/>
      <c r="D1787" s="3"/>
      <c r="E1787" s="3"/>
      <c r="F1787" s="3"/>
      <c r="G1787" s="3"/>
      <c r="H1787" s="3"/>
    </row>
    <row r="1788" spans="1:8" x14ac:dyDescent="0.25">
      <c r="A1788" s="3"/>
      <c r="B1788" s="3"/>
      <c r="C1788" s="3"/>
      <c r="D1788" s="3"/>
      <c r="E1788" s="3"/>
      <c r="F1788" s="3"/>
      <c r="G1788" s="3"/>
      <c r="H1788" s="3"/>
    </row>
    <row r="1789" spans="1:8" x14ac:dyDescent="0.25">
      <c r="A1789" s="3"/>
      <c r="B1789" s="3"/>
      <c r="C1789" s="3"/>
      <c r="D1789" s="3"/>
      <c r="E1789" s="3"/>
      <c r="F1789" s="3"/>
      <c r="G1789" s="3"/>
      <c r="H1789" s="3"/>
    </row>
    <row r="1790" spans="1:8" x14ac:dyDescent="0.25">
      <c r="A1790" s="3"/>
      <c r="B1790" s="3"/>
      <c r="C1790" s="3"/>
      <c r="D1790" s="3"/>
      <c r="E1790" s="3"/>
      <c r="F1790" s="3"/>
      <c r="G1790" s="3"/>
      <c r="H1790" s="3"/>
    </row>
    <row r="1791" spans="1:8" x14ac:dyDescent="0.25">
      <c r="A1791" s="3"/>
      <c r="B1791" s="3"/>
      <c r="C1791" s="3"/>
      <c r="D1791" s="3"/>
      <c r="E1791" s="3"/>
      <c r="F1791" s="3"/>
      <c r="G1791" s="3"/>
      <c r="H1791" s="3"/>
    </row>
    <row r="1792" spans="1:8" x14ac:dyDescent="0.25">
      <c r="A1792" s="3"/>
      <c r="B1792" s="3"/>
      <c r="C1792" s="3"/>
      <c r="D1792" s="3"/>
      <c r="E1792" s="3"/>
      <c r="F1792" s="3"/>
      <c r="G1792" s="3"/>
      <c r="H1792" s="3"/>
    </row>
    <row r="1793" spans="1:8" x14ac:dyDescent="0.25">
      <c r="A1793" s="3"/>
      <c r="B1793" s="3"/>
      <c r="C1793" s="3"/>
      <c r="D1793" s="3"/>
      <c r="E1793" s="3"/>
      <c r="F1793" s="3"/>
      <c r="G1793" s="3"/>
      <c r="H1793" s="3"/>
    </row>
    <row r="1794" spans="1:8" x14ac:dyDescent="0.25">
      <c r="A1794" s="3"/>
      <c r="B1794" s="3"/>
      <c r="C1794" s="3"/>
      <c r="D1794" s="3"/>
      <c r="E1794" s="3"/>
      <c r="F1794" s="3"/>
      <c r="G1794" s="3"/>
      <c r="H1794" s="3"/>
    </row>
    <row r="1795" spans="1:8" x14ac:dyDescent="0.25">
      <c r="A1795" s="3"/>
      <c r="B1795" s="3"/>
      <c r="C1795" s="3"/>
      <c r="D1795" s="3"/>
      <c r="E1795" s="3"/>
      <c r="F1795" s="3"/>
      <c r="G1795" s="3"/>
      <c r="H1795" s="3"/>
    </row>
    <row r="1796" spans="1:8" x14ac:dyDescent="0.25">
      <c r="A1796" s="3"/>
      <c r="B1796" s="3"/>
      <c r="C1796" s="3"/>
      <c r="D1796" s="3"/>
      <c r="E1796" s="3"/>
      <c r="F1796" s="3"/>
      <c r="G1796" s="3"/>
      <c r="H1796" s="3"/>
    </row>
    <row r="1797" spans="1:8" x14ac:dyDescent="0.25">
      <c r="A1797" s="3"/>
      <c r="B1797" s="3"/>
      <c r="C1797" s="3"/>
      <c r="D1797" s="3"/>
      <c r="E1797" s="3"/>
      <c r="F1797" s="3"/>
      <c r="G1797" s="3"/>
      <c r="H1797" s="3"/>
    </row>
    <row r="1798" spans="1:8" x14ac:dyDescent="0.25">
      <c r="A1798" s="3"/>
      <c r="B1798" s="3"/>
      <c r="C1798" s="3"/>
      <c r="D1798" s="3"/>
      <c r="E1798" s="3"/>
      <c r="F1798" s="3"/>
      <c r="G1798" s="3"/>
      <c r="H1798" s="3"/>
    </row>
    <row r="1799" spans="1:8" x14ac:dyDescent="0.25">
      <c r="A1799" s="3"/>
      <c r="B1799" s="3"/>
      <c r="C1799" s="3"/>
      <c r="D1799" s="3"/>
      <c r="E1799" s="3"/>
      <c r="F1799" s="3"/>
      <c r="G1799" s="3"/>
      <c r="H1799" s="3"/>
    </row>
    <row r="1800" spans="1:8" x14ac:dyDescent="0.25">
      <c r="A1800" s="3"/>
      <c r="B1800" s="3"/>
      <c r="C1800" s="3"/>
      <c r="D1800" s="3"/>
      <c r="E1800" s="3"/>
      <c r="F1800" s="3"/>
      <c r="G1800" s="3"/>
      <c r="H1800" s="3"/>
    </row>
    <row r="1801" spans="1:8" x14ac:dyDescent="0.25">
      <c r="A1801" s="3"/>
      <c r="B1801" s="3"/>
      <c r="C1801" s="3"/>
      <c r="D1801" s="3"/>
      <c r="E1801" s="3"/>
      <c r="F1801" s="3"/>
      <c r="G1801" s="3"/>
      <c r="H1801" s="3"/>
    </row>
    <row r="1802" spans="1:8" x14ac:dyDescent="0.25">
      <c r="A1802" s="3"/>
      <c r="B1802" s="3"/>
      <c r="C1802" s="3"/>
      <c r="D1802" s="3"/>
      <c r="E1802" s="3"/>
      <c r="F1802" s="3"/>
      <c r="G1802" s="3"/>
      <c r="H1802" s="3"/>
    </row>
    <row r="1803" spans="1:8" x14ac:dyDescent="0.25">
      <c r="A1803" s="3"/>
      <c r="B1803" s="3"/>
      <c r="C1803" s="3"/>
      <c r="D1803" s="3"/>
      <c r="E1803" s="3"/>
      <c r="F1803" s="3"/>
      <c r="G1803" s="3"/>
      <c r="H1803" s="3"/>
    </row>
    <row r="1804" spans="1:8" x14ac:dyDescent="0.25">
      <c r="A1804" s="3"/>
      <c r="B1804" s="3"/>
      <c r="C1804" s="3"/>
      <c r="D1804" s="3"/>
      <c r="E1804" s="3"/>
      <c r="F1804" s="3"/>
      <c r="G1804" s="3"/>
      <c r="H1804" s="3"/>
    </row>
    <row r="1805" spans="1:8" x14ac:dyDescent="0.25">
      <c r="A1805" s="3"/>
      <c r="B1805" s="3"/>
      <c r="C1805" s="3"/>
      <c r="D1805" s="3"/>
      <c r="E1805" s="3"/>
      <c r="F1805" s="3"/>
      <c r="G1805" s="3"/>
      <c r="H1805" s="3"/>
    </row>
    <row r="1806" spans="1:8" x14ac:dyDescent="0.25">
      <c r="A1806" s="3"/>
      <c r="B1806" s="3"/>
      <c r="C1806" s="3"/>
      <c r="D1806" s="3"/>
      <c r="E1806" s="3"/>
      <c r="F1806" s="3"/>
      <c r="G1806" s="3"/>
      <c r="H1806" s="3"/>
    </row>
    <row r="1807" spans="1:8" x14ac:dyDescent="0.25">
      <c r="A1807" s="3"/>
      <c r="B1807" s="3"/>
      <c r="C1807" s="3"/>
      <c r="D1807" s="3"/>
      <c r="E1807" s="3"/>
      <c r="F1807" s="3"/>
      <c r="G1807" s="3"/>
      <c r="H1807" s="3"/>
    </row>
    <row r="1808" spans="1:8" x14ac:dyDescent="0.25">
      <c r="A1808" s="3"/>
      <c r="B1808" s="3"/>
      <c r="C1808" s="3"/>
      <c r="D1808" s="3"/>
      <c r="E1808" s="3"/>
      <c r="F1808" s="3"/>
      <c r="G1808" s="3"/>
      <c r="H1808" s="3"/>
    </row>
    <row r="1809" spans="1:8" x14ac:dyDescent="0.25">
      <c r="A1809" s="3"/>
      <c r="B1809" s="3"/>
      <c r="C1809" s="3"/>
      <c r="D1809" s="3"/>
      <c r="E1809" s="3"/>
      <c r="F1809" s="3"/>
      <c r="G1809" s="3"/>
      <c r="H1809" s="3"/>
    </row>
    <row r="1810" spans="1:8" x14ac:dyDescent="0.25">
      <c r="A1810" s="3"/>
      <c r="B1810" s="3"/>
      <c r="C1810" s="3"/>
      <c r="D1810" s="3"/>
      <c r="E1810" s="3"/>
      <c r="F1810" s="3"/>
      <c r="G1810" s="3"/>
      <c r="H1810" s="3"/>
    </row>
    <row r="1811" spans="1:8" x14ac:dyDescent="0.25">
      <c r="A1811" s="3"/>
      <c r="B1811" s="3"/>
      <c r="C1811" s="3"/>
      <c r="D1811" s="3"/>
      <c r="E1811" s="3"/>
      <c r="F1811" s="3"/>
      <c r="G1811" s="3"/>
      <c r="H1811" s="3"/>
    </row>
    <row r="1812" spans="1:8" x14ac:dyDescent="0.25">
      <c r="A1812" s="3"/>
      <c r="B1812" s="3"/>
      <c r="C1812" s="3"/>
      <c r="D1812" s="3"/>
      <c r="E1812" s="3"/>
      <c r="F1812" s="3"/>
      <c r="G1812" s="3"/>
      <c r="H1812" s="3"/>
    </row>
    <row r="1813" spans="1:8" x14ac:dyDescent="0.25">
      <c r="A1813" s="3"/>
      <c r="B1813" s="3"/>
      <c r="C1813" s="3"/>
      <c r="D1813" s="3"/>
      <c r="E1813" s="3"/>
      <c r="F1813" s="3"/>
      <c r="G1813" s="3"/>
      <c r="H1813" s="3"/>
    </row>
    <row r="1814" spans="1:8" x14ac:dyDescent="0.25">
      <c r="A1814" s="3"/>
      <c r="B1814" s="3"/>
      <c r="C1814" s="3"/>
      <c r="D1814" s="3"/>
      <c r="E1814" s="3"/>
      <c r="F1814" s="3"/>
      <c r="G1814" s="3"/>
      <c r="H1814" s="3"/>
    </row>
    <row r="1815" spans="1:8" x14ac:dyDescent="0.25">
      <c r="A1815" s="3"/>
      <c r="B1815" s="3"/>
      <c r="C1815" s="3"/>
      <c r="D1815" s="3"/>
      <c r="E1815" s="3"/>
      <c r="F1815" s="3"/>
      <c r="G1815" s="3"/>
      <c r="H1815" s="3"/>
    </row>
    <row r="1816" spans="1:8" x14ac:dyDescent="0.25">
      <c r="A1816" s="3"/>
      <c r="B1816" s="3"/>
      <c r="C1816" s="3"/>
      <c r="D1816" s="3"/>
      <c r="E1816" s="3"/>
      <c r="F1816" s="3"/>
      <c r="G1816" s="3"/>
      <c r="H1816" s="3"/>
    </row>
    <row r="1817" spans="1:8" x14ac:dyDescent="0.25">
      <c r="A1817" s="3"/>
      <c r="B1817" s="3"/>
      <c r="C1817" s="3"/>
      <c r="D1817" s="3"/>
      <c r="E1817" s="3"/>
      <c r="F1817" s="3"/>
      <c r="G1817" s="3"/>
      <c r="H1817" s="3"/>
    </row>
    <row r="1818" spans="1:8" x14ac:dyDescent="0.25">
      <c r="A1818" s="3"/>
      <c r="B1818" s="3"/>
      <c r="C1818" s="3"/>
      <c r="D1818" s="3"/>
      <c r="E1818" s="3"/>
      <c r="F1818" s="3"/>
      <c r="G1818" s="3"/>
      <c r="H1818" s="3"/>
    </row>
    <row r="1819" spans="1:8" x14ac:dyDescent="0.25">
      <c r="A1819" s="3"/>
      <c r="B1819" s="3"/>
      <c r="C1819" s="3"/>
      <c r="D1819" s="3"/>
      <c r="E1819" s="3"/>
      <c r="F1819" s="3"/>
      <c r="G1819" s="3"/>
      <c r="H1819" s="3"/>
    </row>
    <row r="1820" spans="1:8" x14ac:dyDescent="0.25">
      <c r="A1820" s="3"/>
      <c r="B1820" s="3"/>
      <c r="C1820" s="3"/>
      <c r="D1820" s="3"/>
      <c r="E1820" s="3"/>
      <c r="F1820" s="3"/>
      <c r="G1820" s="3"/>
      <c r="H1820" s="3"/>
    </row>
    <row r="1821" spans="1:8" x14ac:dyDescent="0.25">
      <c r="A1821" s="3"/>
      <c r="B1821" s="3"/>
      <c r="C1821" s="3"/>
      <c r="D1821" s="3"/>
      <c r="E1821" s="3"/>
      <c r="F1821" s="3"/>
      <c r="G1821" s="3"/>
      <c r="H1821" s="3"/>
    </row>
    <row r="1822" spans="1:8" x14ac:dyDescent="0.25">
      <c r="A1822" s="3"/>
      <c r="B1822" s="3"/>
      <c r="C1822" s="3"/>
      <c r="D1822" s="3"/>
      <c r="E1822" s="3"/>
      <c r="F1822" s="3"/>
      <c r="G1822" s="3"/>
      <c r="H1822" s="3"/>
    </row>
    <row r="1823" spans="1:8" x14ac:dyDescent="0.25">
      <c r="A1823" s="3"/>
      <c r="B1823" s="3"/>
      <c r="C1823" s="3"/>
      <c r="D1823" s="3"/>
      <c r="E1823" s="3"/>
      <c r="F1823" s="3"/>
      <c r="G1823" s="3"/>
      <c r="H1823" s="3"/>
    </row>
    <row r="1824" spans="1:8" x14ac:dyDescent="0.25">
      <c r="A1824" s="3"/>
      <c r="B1824" s="3"/>
      <c r="C1824" s="3"/>
      <c r="D1824" s="3"/>
      <c r="E1824" s="3"/>
      <c r="F1824" s="3"/>
      <c r="G1824" s="3"/>
      <c r="H1824" s="3"/>
    </row>
    <row r="1825" spans="1:8" x14ac:dyDescent="0.25">
      <c r="A1825" s="3"/>
      <c r="B1825" s="3"/>
      <c r="C1825" s="3"/>
      <c r="D1825" s="3"/>
      <c r="E1825" s="3"/>
      <c r="F1825" s="3"/>
      <c r="G1825" s="3"/>
      <c r="H1825" s="3"/>
    </row>
    <row r="1826" spans="1:8" x14ac:dyDescent="0.25">
      <c r="A1826" s="3"/>
      <c r="B1826" s="3"/>
      <c r="C1826" s="3"/>
      <c r="D1826" s="3"/>
      <c r="E1826" s="3"/>
      <c r="F1826" s="3"/>
      <c r="G1826" s="3"/>
      <c r="H1826" s="3"/>
    </row>
    <row r="1827" spans="1:8" x14ac:dyDescent="0.25">
      <c r="A1827" s="3"/>
      <c r="B1827" s="3"/>
      <c r="C1827" s="3"/>
      <c r="D1827" s="3"/>
      <c r="E1827" s="3"/>
      <c r="F1827" s="3"/>
      <c r="G1827" s="3"/>
      <c r="H1827" s="3"/>
    </row>
    <row r="1828" spans="1:8" x14ac:dyDescent="0.25">
      <c r="A1828" s="3"/>
      <c r="B1828" s="3"/>
      <c r="C1828" s="3"/>
      <c r="D1828" s="3"/>
      <c r="E1828" s="3"/>
      <c r="F1828" s="3"/>
      <c r="G1828" s="3"/>
      <c r="H1828" s="3"/>
    </row>
    <row r="1829" spans="1:8" x14ac:dyDescent="0.25">
      <c r="A1829" s="3"/>
      <c r="B1829" s="3"/>
      <c r="C1829" s="3"/>
      <c r="D1829" s="3"/>
      <c r="E1829" s="3"/>
      <c r="F1829" s="3"/>
      <c r="G1829" s="3"/>
      <c r="H1829" s="3"/>
    </row>
    <row r="1830" spans="1:8" x14ac:dyDescent="0.25">
      <c r="A1830" s="3"/>
      <c r="B1830" s="3"/>
      <c r="C1830" s="3"/>
      <c r="D1830" s="3"/>
      <c r="E1830" s="3"/>
      <c r="F1830" s="3"/>
      <c r="G1830" s="3"/>
      <c r="H1830" s="3"/>
    </row>
    <row r="1831" spans="1:8" x14ac:dyDescent="0.25">
      <c r="A1831" s="3"/>
      <c r="B1831" s="3"/>
      <c r="C1831" s="3"/>
      <c r="D1831" s="3"/>
      <c r="E1831" s="3"/>
      <c r="F1831" s="3"/>
      <c r="G1831" s="3"/>
      <c r="H1831" s="3"/>
    </row>
    <row r="1832" spans="1:8" x14ac:dyDescent="0.25">
      <c r="A1832" s="3"/>
      <c r="B1832" s="3"/>
      <c r="C1832" s="3"/>
      <c r="D1832" s="3"/>
      <c r="E1832" s="3"/>
      <c r="F1832" s="3"/>
      <c r="G1832" s="3"/>
      <c r="H1832" s="3"/>
    </row>
    <row r="1833" spans="1:8" x14ac:dyDescent="0.25">
      <c r="A1833" s="3"/>
      <c r="B1833" s="3"/>
      <c r="C1833" s="3"/>
      <c r="D1833" s="3"/>
      <c r="E1833" s="3"/>
      <c r="F1833" s="3"/>
      <c r="G1833" s="3"/>
      <c r="H1833" s="3"/>
    </row>
    <row r="1834" spans="1:8" x14ac:dyDescent="0.25">
      <c r="A1834" s="3"/>
      <c r="B1834" s="3"/>
      <c r="C1834" s="3"/>
      <c r="D1834" s="3"/>
      <c r="E1834" s="3"/>
      <c r="F1834" s="3"/>
      <c r="G1834" s="3"/>
      <c r="H1834" s="3"/>
    </row>
    <row r="1835" spans="1:8" x14ac:dyDescent="0.25">
      <c r="A1835" s="3"/>
      <c r="B1835" s="3"/>
      <c r="C1835" s="3"/>
      <c r="D1835" s="3"/>
      <c r="E1835" s="3"/>
      <c r="F1835" s="3"/>
      <c r="G1835" s="3"/>
      <c r="H1835" s="3"/>
    </row>
    <row r="1836" spans="1:8" x14ac:dyDescent="0.25">
      <c r="A1836" s="3"/>
      <c r="B1836" s="3"/>
      <c r="C1836" s="3"/>
      <c r="D1836" s="3"/>
      <c r="E1836" s="3"/>
      <c r="F1836" s="3"/>
      <c r="G1836" s="3"/>
      <c r="H1836" s="3"/>
    </row>
    <row r="1837" spans="1:8" x14ac:dyDescent="0.25">
      <c r="A1837" s="3"/>
      <c r="B1837" s="3"/>
      <c r="C1837" s="3"/>
      <c r="D1837" s="3"/>
      <c r="E1837" s="3"/>
      <c r="F1837" s="3"/>
      <c r="G1837" s="3"/>
      <c r="H1837" s="3"/>
    </row>
    <row r="1838" spans="1:8" x14ac:dyDescent="0.25">
      <c r="A1838" s="3"/>
      <c r="B1838" s="3"/>
      <c r="C1838" s="3"/>
      <c r="D1838" s="3"/>
      <c r="E1838" s="3"/>
      <c r="F1838" s="3"/>
      <c r="G1838" s="3"/>
      <c r="H1838" s="3"/>
    </row>
    <row r="1839" spans="1:8" x14ac:dyDescent="0.25">
      <c r="A1839" s="3"/>
      <c r="B1839" s="3"/>
      <c r="C1839" s="3"/>
      <c r="D1839" s="3"/>
      <c r="E1839" s="3"/>
      <c r="F1839" s="3"/>
      <c r="G1839" s="3"/>
      <c r="H1839" s="3"/>
    </row>
    <row r="1840" spans="1:8" x14ac:dyDescent="0.25">
      <c r="A1840" s="3"/>
      <c r="B1840" s="3"/>
      <c r="C1840" s="3"/>
      <c r="D1840" s="3"/>
      <c r="E1840" s="3"/>
      <c r="F1840" s="3"/>
      <c r="G1840" s="3"/>
      <c r="H1840" s="3"/>
    </row>
    <row r="1841" spans="1:8" x14ac:dyDescent="0.25">
      <c r="A1841" s="3"/>
      <c r="B1841" s="3"/>
      <c r="C1841" s="3"/>
      <c r="D1841" s="3"/>
      <c r="E1841" s="3"/>
      <c r="F1841" s="3"/>
      <c r="G1841" s="3"/>
      <c r="H1841" s="3"/>
    </row>
    <row r="1842" spans="1:8" x14ac:dyDescent="0.25">
      <c r="A1842" s="3"/>
      <c r="B1842" s="3"/>
      <c r="C1842" s="3"/>
      <c r="D1842" s="3"/>
      <c r="E1842" s="3"/>
      <c r="F1842" s="3"/>
      <c r="G1842" s="3"/>
      <c r="H1842" s="3"/>
    </row>
    <row r="1843" spans="1:8" x14ac:dyDescent="0.25">
      <c r="A1843" s="3"/>
      <c r="B1843" s="3"/>
      <c r="C1843" s="3"/>
      <c r="D1843" s="3"/>
      <c r="E1843" s="3"/>
      <c r="F1843" s="3"/>
      <c r="G1843" s="3"/>
      <c r="H1843" s="3"/>
    </row>
    <row r="1844" spans="1:8" x14ac:dyDescent="0.25">
      <c r="A1844" s="3"/>
      <c r="B1844" s="3"/>
      <c r="C1844" s="3"/>
      <c r="D1844" s="3"/>
      <c r="E1844" s="3"/>
      <c r="F1844" s="3"/>
      <c r="G1844" s="3"/>
      <c r="H1844" s="3"/>
    </row>
    <row r="1845" spans="1:8" x14ac:dyDescent="0.25">
      <c r="A1845" s="3"/>
      <c r="B1845" s="3"/>
      <c r="C1845" s="3"/>
      <c r="D1845" s="3"/>
      <c r="E1845" s="3"/>
      <c r="F1845" s="3"/>
      <c r="G1845" s="3"/>
      <c r="H1845" s="3"/>
    </row>
    <row r="1846" spans="1:8" x14ac:dyDescent="0.25">
      <c r="A1846" s="3"/>
      <c r="B1846" s="3"/>
      <c r="C1846" s="3"/>
      <c r="D1846" s="3"/>
      <c r="E1846" s="3"/>
      <c r="F1846" s="3"/>
      <c r="G1846" s="3"/>
      <c r="H1846" s="3"/>
    </row>
    <row r="1847" spans="1:8" x14ac:dyDescent="0.25">
      <c r="A1847" s="3"/>
      <c r="B1847" s="3"/>
      <c r="C1847" s="3"/>
      <c r="D1847" s="3"/>
      <c r="E1847" s="3"/>
      <c r="F1847" s="3"/>
      <c r="G1847" s="3"/>
      <c r="H1847" s="3"/>
    </row>
    <row r="1848" spans="1:8" x14ac:dyDescent="0.25">
      <c r="A1848" s="3"/>
      <c r="B1848" s="3"/>
      <c r="C1848" s="3"/>
      <c r="D1848" s="3"/>
      <c r="E1848" s="3"/>
      <c r="F1848" s="3"/>
      <c r="G1848" s="3"/>
      <c r="H1848" s="3"/>
    </row>
    <row r="1849" spans="1:8" x14ac:dyDescent="0.25">
      <c r="A1849" s="3"/>
      <c r="B1849" s="3"/>
      <c r="C1849" s="3"/>
      <c r="D1849" s="3"/>
      <c r="E1849" s="3"/>
      <c r="F1849" s="3"/>
      <c r="G1849" s="3"/>
      <c r="H1849" s="3"/>
    </row>
    <row r="1850" spans="1:8" x14ac:dyDescent="0.25">
      <c r="A1850" s="3"/>
      <c r="B1850" s="3"/>
      <c r="C1850" s="3"/>
      <c r="D1850" s="3"/>
      <c r="E1850" s="3"/>
      <c r="F1850" s="3"/>
      <c r="G1850" s="3"/>
      <c r="H1850" s="3"/>
    </row>
    <row r="1851" spans="1:8" x14ac:dyDescent="0.25">
      <c r="A1851" s="3"/>
      <c r="B1851" s="3"/>
      <c r="C1851" s="3"/>
      <c r="D1851" s="3"/>
      <c r="E1851" s="3"/>
      <c r="F1851" s="3"/>
      <c r="G1851" s="3"/>
      <c r="H1851" s="3"/>
    </row>
    <row r="1852" spans="1:8" x14ac:dyDescent="0.25">
      <c r="A1852" s="3"/>
      <c r="B1852" s="3"/>
      <c r="C1852" s="3"/>
      <c r="D1852" s="3"/>
      <c r="E1852" s="3"/>
      <c r="F1852" s="3"/>
      <c r="G1852" s="3"/>
      <c r="H1852" s="3"/>
    </row>
    <row r="1853" spans="1:8" x14ac:dyDescent="0.25">
      <c r="A1853" s="3"/>
      <c r="B1853" s="3"/>
      <c r="C1853" s="3"/>
      <c r="D1853" s="3"/>
      <c r="E1853" s="3"/>
      <c r="F1853" s="3"/>
      <c r="G1853" s="3"/>
      <c r="H1853" s="3"/>
    </row>
    <row r="1854" spans="1:8" x14ac:dyDescent="0.25">
      <c r="A1854" s="3"/>
      <c r="B1854" s="3"/>
      <c r="C1854" s="3"/>
      <c r="D1854" s="3"/>
      <c r="E1854" s="3"/>
      <c r="F1854" s="3"/>
      <c r="G1854" s="3"/>
      <c r="H1854" s="3"/>
    </row>
    <row r="1855" spans="1:8" x14ac:dyDescent="0.25">
      <c r="A1855" s="3"/>
      <c r="B1855" s="3"/>
      <c r="C1855" s="3"/>
      <c r="D1855" s="3"/>
      <c r="E1855" s="3"/>
      <c r="F1855" s="3"/>
      <c r="G1855" s="3"/>
      <c r="H1855" s="3"/>
    </row>
    <row r="1856" spans="1:8" x14ac:dyDescent="0.25">
      <c r="A1856" s="3"/>
      <c r="B1856" s="3"/>
      <c r="C1856" s="3"/>
      <c r="D1856" s="3"/>
      <c r="E1856" s="3"/>
      <c r="F1856" s="3"/>
      <c r="G1856" s="3"/>
      <c r="H1856" s="3"/>
    </row>
    <row r="1857" spans="1:8" x14ac:dyDescent="0.25">
      <c r="A1857" s="3"/>
      <c r="B1857" s="3"/>
      <c r="C1857" s="3"/>
      <c r="D1857" s="3"/>
      <c r="E1857" s="3"/>
      <c r="F1857" s="3"/>
      <c r="G1857" s="3"/>
      <c r="H1857" s="3"/>
    </row>
    <row r="1858" spans="1:8" x14ac:dyDescent="0.25">
      <c r="A1858" s="3"/>
      <c r="B1858" s="3"/>
      <c r="C1858" s="3"/>
      <c r="D1858" s="3"/>
      <c r="E1858" s="3"/>
      <c r="F1858" s="3"/>
      <c r="G1858" s="3"/>
      <c r="H1858" s="3"/>
    </row>
    <row r="1859" spans="1:8" x14ac:dyDescent="0.25">
      <c r="A1859" s="3"/>
      <c r="B1859" s="3"/>
      <c r="C1859" s="3"/>
      <c r="D1859" s="3"/>
      <c r="E1859" s="3"/>
      <c r="F1859" s="3"/>
      <c r="G1859" s="3"/>
      <c r="H1859" s="3"/>
    </row>
    <row r="1860" spans="1:8" x14ac:dyDescent="0.25">
      <c r="A1860" s="3"/>
      <c r="B1860" s="3"/>
      <c r="C1860" s="3"/>
      <c r="D1860" s="3"/>
      <c r="E1860" s="3"/>
      <c r="F1860" s="3"/>
      <c r="G1860" s="3"/>
      <c r="H1860" s="3"/>
    </row>
    <row r="1861" spans="1:8" x14ac:dyDescent="0.25">
      <c r="A1861" s="3"/>
      <c r="B1861" s="3"/>
      <c r="C1861" s="3"/>
      <c r="D1861" s="3"/>
      <c r="E1861" s="3"/>
      <c r="F1861" s="3"/>
      <c r="G1861" s="3"/>
      <c r="H1861" s="3"/>
    </row>
    <row r="1862" spans="1:8" x14ac:dyDescent="0.25">
      <c r="A1862" s="3"/>
      <c r="B1862" s="3"/>
      <c r="C1862" s="3"/>
      <c r="D1862" s="3"/>
      <c r="E1862" s="3"/>
      <c r="F1862" s="3"/>
      <c r="G1862" s="3"/>
      <c r="H1862" s="3"/>
    </row>
    <row r="1863" spans="1:8" x14ac:dyDescent="0.25">
      <c r="A1863" s="3"/>
      <c r="B1863" s="3"/>
      <c r="C1863" s="3"/>
      <c r="D1863" s="3"/>
      <c r="E1863" s="3"/>
      <c r="F1863" s="3"/>
      <c r="G1863" s="3"/>
      <c r="H1863" s="3"/>
    </row>
    <row r="1864" spans="1:8" x14ac:dyDescent="0.25">
      <c r="A1864" s="3"/>
      <c r="B1864" s="3"/>
      <c r="C1864" s="3"/>
      <c r="D1864" s="3"/>
      <c r="E1864" s="3"/>
      <c r="F1864" s="3"/>
      <c r="G1864" s="3"/>
      <c r="H1864" s="3"/>
    </row>
    <row r="1865" spans="1:8" x14ac:dyDescent="0.25">
      <c r="A1865" s="3"/>
      <c r="B1865" s="3"/>
      <c r="C1865" s="3"/>
      <c r="D1865" s="3"/>
      <c r="E1865" s="3"/>
      <c r="F1865" s="3"/>
      <c r="G1865" s="3"/>
      <c r="H1865" s="3"/>
    </row>
    <row r="1866" spans="1:8" x14ac:dyDescent="0.25">
      <c r="A1866" s="3"/>
      <c r="B1866" s="3"/>
      <c r="C1866" s="3"/>
      <c r="D1866" s="3"/>
      <c r="E1866" s="3"/>
      <c r="F1866" s="3"/>
      <c r="G1866" s="3"/>
      <c r="H1866" s="3"/>
    </row>
    <row r="1867" spans="1:8" x14ac:dyDescent="0.25">
      <c r="A1867" s="3"/>
      <c r="B1867" s="3"/>
      <c r="C1867" s="3"/>
      <c r="D1867" s="3"/>
      <c r="E1867" s="3"/>
      <c r="F1867" s="3"/>
      <c r="G1867" s="3"/>
      <c r="H1867" s="3"/>
    </row>
    <row r="1868" spans="1:8" x14ac:dyDescent="0.25">
      <c r="A1868" s="3"/>
      <c r="B1868" s="3"/>
      <c r="C1868" s="3"/>
      <c r="D1868" s="3"/>
      <c r="E1868" s="3"/>
      <c r="F1868" s="3"/>
      <c r="G1868" s="3"/>
      <c r="H1868" s="3"/>
    </row>
    <row r="1869" spans="1:8" x14ac:dyDescent="0.25">
      <c r="A1869" s="3"/>
      <c r="B1869" s="3"/>
      <c r="C1869" s="3"/>
      <c r="D1869" s="3"/>
      <c r="E1869" s="3"/>
      <c r="F1869" s="3"/>
      <c r="G1869" s="3"/>
      <c r="H1869" s="3"/>
    </row>
    <row r="1870" spans="1:8" x14ac:dyDescent="0.25">
      <c r="A1870" s="3"/>
      <c r="B1870" s="3"/>
      <c r="C1870" s="3"/>
      <c r="D1870" s="3"/>
      <c r="E1870" s="3"/>
      <c r="F1870" s="3"/>
      <c r="G1870" s="3"/>
      <c r="H1870" s="3"/>
    </row>
    <row r="1871" spans="1:8" x14ac:dyDescent="0.25">
      <c r="A1871" s="3"/>
      <c r="B1871" s="3"/>
      <c r="C1871" s="3"/>
      <c r="D1871" s="3"/>
      <c r="E1871" s="3"/>
      <c r="F1871" s="3"/>
      <c r="G1871" s="3"/>
      <c r="H1871" s="3"/>
    </row>
    <row r="1872" spans="1:8" x14ac:dyDescent="0.25">
      <c r="A1872" s="3"/>
      <c r="B1872" s="3"/>
      <c r="C1872" s="3"/>
      <c r="D1872" s="3"/>
      <c r="E1872" s="3"/>
      <c r="F1872" s="3"/>
      <c r="G1872" s="3"/>
      <c r="H1872" s="3"/>
    </row>
    <row r="1873" spans="1:8" x14ac:dyDescent="0.25">
      <c r="A1873" s="3"/>
      <c r="B1873" s="3"/>
      <c r="C1873" s="3"/>
      <c r="D1873" s="3"/>
      <c r="E1873" s="3"/>
      <c r="F1873" s="3"/>
      <c r="G1873" s="3"/>
      <c r="H1873" s="3"/>
    </row>
    <row r="1874" spans="1:8" x14ac:dyDescent="0.25">
      <c r="A1874" s="3"/>
      <c r="B1874" s="3"/>
      <c r="C1874" s="3"/>
      <c r="D1874" s="3"/>
      <c r="E1874" s="3"/>
      <c r="F1874" s="3"/>
      <c r="G1874" s="3"/>
      <c r="H1874" s="3"/>
    </row>
    <row r="1875" spans="1:8" x14ac:dyDescent="0.25">
      <c r="A1875" s="3"/>
      <c r="B1875" s="3"/>
      <c r="C1875" s="3"/>
      <c r="D1875" s="3"/>
      <c r="E1875" s="3"/>
      <c r="F1875" s="3"/>
      <c r="G1875" s="3"/>
      <c r="H1875" s="3"/>
    </row>
    <row r="1876" spans="1:8" x14ac:dyDescent="0.25">
      <c r="A1876" s="3"/>
      <c r="B1876" s="3"/>
      <c r="C1876" s="3"/>
      <c r="D1876" s="3"/>
      <c r="E1876" s="3"/>
      <c r="F1876" s="3"/>
      <c r="G1876" s="3"/>
      <c r="H1876" s="3"/>
    </row>
    <row r="1877" spans="1:8" x14ac:dyDescent="0.25">
      <c r="A1877" s="3"/>
      <c r="B1877" s="3"/>
      <c r="C1877" s="3"/>
      <c r="D1877" s="3"/>
      <c r="E1877" s="3"/>
      <c r="F1877" s="3"/>
      <c r="G1877" s="3"/>
      <c r="H1877" s="3"/>
    </row>
    <row r="1878" spans="1:8" x14ac:dyDescent="0.25">
      <c r="A1878" s="3"/>
      <c r="B1878" s="3"/>
      <c r="C1878" s="3"/>
      <c r="D1878" s="3"/>
      <c r="E1878" s="3"/>
      <c r="F1878" s="3"/>
      <c r="G1878" s="3"/>
      <c r="H1878" s="3"/>
    </row>
    <row r="1879" spans="1:8" x14ac:dyDescent="0.25">
      <c r="A1879" s="3"/>
      <c r="B1879" s="3"/>
      <c r="C1879" s="3"/>
      <c r="D1879" s="3"/>
      <c r="E1879" s="3"/>
      <c r="F1879" s="3"/>
      <c r="G1879" s="3"/>
      <c r="H1879" s="3"/>
    </row>
    <row r="1880" spans="1:8" x14ac:dyDescent="0.25">
      <c r="A1880" s="3"/>
      <c r="B1880" s="3"/>
      <c r="C1880" s="3"/>
      <c r="D1880" s="3"/>
      <c r="E1880" s="3"/>
      <c r="F1880" s="3"/>
      <c r="G1880" s="3"/>
      <c r="H1880" s="3"/>
    </row>
    <row r="1881" spans="1:8" x14ac:dyDescent="0.25">
      <c r="A1881" s="3"/>
      <c r="B1881" s="3"/>
      <c r="C1881" s="3"/>
      <c r="D1881" s="3"/>
      <c r="E1881" s="3"/>
      <c r="F1881" s="3"/>
      <c r="G1881" s="3"/>
      <c r="H1881" s="3"/>
    </row>
    <row r="1882" spans="1:8" x14ac:dyDescent="0.25">
      <c r="A1882" s="3"/>
      <c r="B1882" s="3"/>
      <c r="C1882" s="3"/>
      <c r="D1882" s="3"/>
      <c r="E1882" s="3"/>
      <c r="F1882" s="3"/>
      <c r="G1882" s="3"/>
      <c r="H1882" s="3"/>
    </row>
    <row r="1883" spans="1:8" x14ac:dyDescent="0.25">
      <c r="A1883" s="3"/>
      <c r="B1883" s="3"/>
      <c r="C1883" s="3"/>
      <c r="D1883" s="3"/>
      <c r="E1883" s="3"/>
      <c r="F1883" s="3"/>
      <c r="G1883" s="3"/>
      <c r="H1883" s="3"/>
    </row>
    <row r="1884" spans="1:8" x14ac:dyDescent="0.25">
      <c r="A1884" s="3"/>
      <c r="B1884" s="3"/>
      <c r="C1884" s="3"/>
      <c r="D1884" s="3"/>
      <c r="E1884" s="3"/>
      <c r="F1884" s="3"/>
      <c r="G1884" s="3"/>
      <c r="H1884" s="3"/>
    </row>
    <row r="1885" spans="1:8" x14ac:dyDescent="0.25">
      <c r="A1885" s="3"/>
      <c r="B1885" s="3"/>
      <c r="C1885" s="3"/>
      <c r="D1885" s="3"/>
      <c r="E1885" s="3"/>
      <c r="F1885" s="3"/>
      <c r="G1885" s="3"/>
      <c r="H1885" s="3"/>
    </row>
    <row r="1886" spans="1:8" x14ac:dyDescent="0.25">
      <c r="A1886" s="3"/>
      <c r="B1886" s="3"/>
      <c r="C1886" s="3"/>
      <c r="D1886" s="3"/>
      <c r="E1886" s="3"/>
      <c r="F1886" s="3"/>
      <c r="G1886" s="3"/>
      <c r="H1886" s="3"/>
    </row>
    <row r="1887" spans="1:8" x14ac:dyDescent="0.25">
      <c r="A1887" s="3"/>
      <c r="B1887" s="3"/>
      <c r="C1887" s="3"/>
      <c r="D1887" s="3"/>
      <c r="E1887" s="3"/>
      <c r="F1887" s="3"/>
      <c r="G1887" s="3"/>
      <c r="H1887" s="3"/>
    </row>
    <row r="1888" spans="1:8" x14ac:dyDescent="0.25">
      <c r="A1888" s="3"/>
      <c r="B1888" s="3"/>
      <c r="C1888" s="3"/>
      <c r="D1888" s="3"/>
      <c r="E1888" s="3"/>
      <c r="F1888" s="3"/>
      <c r="G1888" s="3"/>
      <c r="H1888" s="3"/>
    </row>
    <row r="1889" spans="1:8" x14ac:dyDescent="0.25">
      <c r="A1889" s="3"/>
      <c r="B1889" s="3"/>
      <c r="C1889" s="3"/>
      <c r="D1889" s="3"/>
      <c r="E1889" s="3"/>
      <c r="F1889" s="3"/>
      <c r="G1889" s="3"/>
      <c r="H1889" s="3"/>
    </row>
    <row r="1890" spans="1:8" x14ac:dyDescent="0.25">
      <c r="A1890" s="3"/>
      <c r="B1890" s="3"/>
      <c r="C1890" s="3"/>
      <c r="D1890" s="3"/>
      <c r="E1890" s="3"/>
      <c r="F1890" s="3"/>
      <c r="G1890" s="3"/>
      <c r="H1890" s="3"/>
    </row>
    <row r="1891" spans="1:8" x14ac:dyDescent="0.25">
      <c r="A1891" s="3"/>
      <c r="B1891" s="3"/>
      <c r="C1891" s="3"/>
      <c r="D1891" s="3"/>
      <c r="E1891" s="3"/>
      <c r="F1891" s="3"/>
      <c r="G1891" s="3"/>
      <c r="H1891" s="3"/>
    </row>
    <row r="1892" spans="1:8" x14ac:dyDescent="0.25">
      <c r="A1892" s="3"/>
      <c r="B1892" s="3"/>
      <c r="C1892" s="3"/>
      <c r="D1892" s="3"/>
      <c r="E1892" s="3"/>
      <c r="F1892" s="3"/>
      <c r="G1892" s="3"/>
      <c r="H1892" s="3"/>
    </row>
    <row r="1893" spans="1:8" x14ac:dyDescent="0.25">
      <c r="A1893" s="3"/>
      <c r="B1893" s="3"/>
      <c r="C1893" s="3"/>
      <c r="D1893" s="3"/>
      <c r="E1893" s="3"/>
      <c r="F1893" s="3"/>
      <c r="G1893" s="3"/>
      <c r="H1893" s="3"/>
    </row>
    <row r="1894" spans="1:8" x14ac:dyDescent="0.25">
      <c r="A1894" s="3"/>
      <c r="B1894" s="3"/>
      <c r="C1894" s="3"/>
      <c r="D1894" s="3"/>
      <c r="E1894" s="3"/>
      <c r="F1894" s="3"/>
      <c r="G1894" s="3"/>
      <c r="H1894" s="3"/>
    </row>
    <row r="1895" spans="1:8" x14ac:dyDescent="0.25">
      <c r="A1895" s="3"/>
      <c r="B1895" s="3"/>
      <c r="C1895" s="3"/>
      <c r="D1895" s="3"/>
      <c r="E1895" s="3"/>
      <c r="F1895" s="3"/>
      <c r="G1895" s="3"/>
      <c r="H1895" s="3"/>
    </row>
    <row r="1896" spans="1:8" x14ac:dyDescent="0.25">
      <c r="A1896" s="3"/>
      <c r="B1896" s="3"/>
      <c r="C1896" s="3"/>
      <c r="D1896" s="3"/>
      <c r="E1896" s="3"/>
      <c r="F1896" s="3"/>
      <c r="G1896" s="3"/>
      <c r="H1896" s="3"/>
    </row>
    <row r="1897" spans="1:8" x14ac:dyDescent="0.25">
      <c r="A1897" s="3"/>
      <c r="B1897" s="3"/>
      <c r="C1897" s="3"/>
      <c r="D1897" s="3"/>
      <c r="E1897" s="3"/>
      <c r="F1897" s="3"/>
      <c r="G1897" s="3"/>
      <c r="H1897" s="3"/>
    </row>
    <row r="1898" spans="1:8" x14ac:dyDescent="0.25">
      <c r="A1898" s="3"/>
      <c r="B1898" s="3"/>
      <c r="C1898" s="3"/>
      <c r="D1898" s="3"/>
      <c r="E1898" s="3"/>
      <c r="F1898" s="3"/>
      <c r="G1898" s="3"/>
      <c r="H1898" s="3"/>
    </row>
    <row r="1899" spans="1:8" x14ac:dyDescent="0.25">
      <c r="A1899" s="3"/>
      <c r="B1899" s="3"/>
      <c r="C1899" s="3"/>
      <c r="D1899" s="3"/>
      <c r="E1899" s="3"/>
      <c r="F1899" s="3"/>
      <c r="G1899" s="3"/>
      <c r="H1899" s="3"/>
    </row>
    <row r="1900" spans="1:8" x14ac:dyDescent="0.25">
      <c r="A1900" s="3"/>
      <c r="B1900" s="3"/>
      <c r="C1900" s="3"/>
      <c r="D1900" s="3"/>
      <c r="E1900" s="3"/>
      <c r="F1900" s="3"/>
      <c r="G1900" s="3"/>
      <c r="H1900" s="3"/>
    </row>
    <row r="1901" spans="1:8" x14ac:dyDescent="0.25">
      <c r="A1901" s="3"/>
      <c r="B1901" s="3"/>
      <c r="C1901" s="3"/>
      <c r="D1901" s="3"/>
      <c r="E1901" s="3"/>
      <c r="F1901" s="3"/>
      <c r="G1901" s="3"/>
      <c r="H1901" s="3"/>
    </row>
    <row r="1902" spans="1:8" x14ac:dyDescent="0.25">
      <c r="A1902" s="3"/>
      <c r="B1902" s="3"/>
      <c r="C1902" s="3"/>
      <c r="D1902" s="3"/>
      <c r="E1902" s="3"/>
      <c r="F1902" s="3"/>
      <c r="G1902" s="3"/>
      <c r="H1902" s="3"/>
    </row>
    <row r="1903" spans="1:8" x14ac:dyDescent="0.25">
      <c r="A1903" s="3"/>
      <c r="B1903" s="3"/>
      <c r="C1903" s="3"/>
      <c r="D1903" s="3"/>
      <c r="E1903" s="3"/>
      <c r="F1903" s="3"/>
      <c r="G1903" s="3"/>
      <c r="H1903" s="3"/>
    </row>
    <row r="1904" spans="1:8" x14ac:dyDescent="0.25">
      <c r="A1904" s="3"/>
      <c r="B1904" s="3"/>
      <c r="C1904" s="3"/>
      <c r="D1904" s="3"/>
      <c r="E1904" s="3"/>
      <c r="F1904" s="3"/>
      <c r="G1904" s="3"/>
      <c r="H1904" s="3"/>
    </row>
    <row r="1905" spans="1:8" x14ac:dyDescent="0.25">
      <c r="A1905" s="3"/>
      <c r="B1905" s="3"/>
      <c r="C1905" s="3"/>
      <c r="D1905" s="3"/>
      <c r="E1905" s="3"/>
      <c r="F1905" s="3"/>
      <c r="G1905" s="3"/>
      <c r="H1905" s="3"/>
    </row>
    <row r="1906" spans="1:8" x14ac:dyDescent="0.25">
      <c r="A1906" s="3"/>
      <c r="B1906" s="3"/>
      <c r="C1906" s="3"/>
      <c r="D1906" s="3"/>
      <c r="E1906" s="3"/>
      <c r="F1906" s="3"/>
      <c r="G1906" s="3"/>
      <c r="H1906" s="3"/>
    </row>
    <row r="1907" spans="1:8" x14ac:dyDescent="0.25">
      <c r="A1907" s="3"/>
      <c r="B1907" s="3"/>
      <c r="C1907" s="3"/>
      <c r="D1907" s="3"/>
      <c r="E1907" s="3"/>
      <c r="F1907" s="3"/>
      <c r="G1907" s="3"/>
      <c r="H1907" s="3"/>
    </row>
    <row r="1908" spans="1:8" x14ac:dyDescent="0.25">
      <c r="A1908" s="3"/>
      <c r="B1908" s="3"/>
      <c r="C1908" s="3"/>
      <c r="D1908" s="3"/>
      <c r="E1908" s="3"/>
      <c r="F1908" s="3"/>
      <c r="G1908" s="3"/>
      <c r="H1908" s="3"/>
    </row>
    <row r="1909" spans="1:8" x14ac:dyDescent="0.25">
      <c r="A1909" s="3"/>
      <c r="B1909" s="3"/>
      <c r="C1909" s="3"/>
      <c r="D1909" s="3"/>
      <c r="E1909" s="3"/>
      <c r="F1909" s="3"/>
      <c r="G1909" s="3"/>
      <c r="H1909" s="3"/>
    </row>
    <row r="1910" spans="1:8" x14ac:dyDescent="0.25">
      <c r="A1910" s="3"/>
      <c r="B1910" s="3"/>
      <c r="C1910" s="3"/>
      <c r="D1910" s="3"/>
      <c r="E1910" s="3"/>
      <c r="F1910" s="3"/>
      <c r="G1910" s="3"/>
      <c r="H1910" s="3"/>
    </row>
    <row r="1911" spans="1:8" x14ac:dyDescent="0.25">
      <c r="A1911" s="3"/>
      <c r="B1911" s="3"/>
      <c r="C1911" s="3"/>
      <c r="D1911" s="3"/>
      <c r="E1911" s="3"/>
      <c r="F1911" s="3"/>
      <c r="G1911" s="3"/>
      <c r="H1911" s="3"/>
    </row>
    <row r="1912" spans="1:8" x14ac:dyDescent="0.25">
      <c r="A1912" s="3"/>
      <c r="B1912" s="3"/>
      <c r="C1912" s="3"/>
      <c r="D1912" s="3"/>
      <c r="E1912" s="3"/>
      <c r="F1912" s="3"/>
      <c r="G1912" s="3"/>
      <c r="H1912" s="3"/>
    </row>
    <row r="1913" spans="1:8" x14ac:dyDescent="0.25">
      <c r="A1913" s="3"/>
      <c r="B1913" s="3"/>
      <c r="C1913" s="3"/>
      <c r="D1913" s="3"/>
      <c r="E1913" s="3"/>
      <c r="F1913" s="3"/>
      <c r="G1913" s="3"/>
      <c r="H1913" s="3"/>
    </row>
    <row r="1914" spans="1:8" x14ac:dyDescent="0.25">
      <c r="A1914" s="3"/>
      <c r="B1914" s="3"/>
      <c r="C1914" s="3"/>
      <c r="D1914" s="3"/>
      <c r="E1914" s="3"/>
      <c r="F1914" s="3"/>
      <c r="G1914" s="3"/>
      <c r="H1914" s="3"/>
    </row>
    <row r="1915" spans="1:8" x14ac:dyDescent="0.25">
      <c r="A1915" s="3"/>
      <c r="B1915" s="3"/>
      <c r="C1915" s="3"/>
      <c r="D1915" s="3"/>
      <c r="E1915" s="3"/>
      <c r="F1915" s="3"/>
      <c r="G1915" s="3"/>
      <c r="H1915" s="3"/>
    </row>
    <row r="1916" spans="1:8" x14ac:dyDescent="0.25">
      <c r="A1916" s="3"/>
      <c r="B1916" s="3"/>
      <c r="C1916" s="3"/>
      <c r="D1916" s="3"/>
      <c r="E1916" s="3"/>
      <c r="F1916" s="3"/>
      <c r="G1916" s="3"/>
      <c r="H1916" s="3"/>
    </row>
    <row r="1917" spans="1:8" x14ac:dyDescent="0.25">
      <c r="A1917" s="3"/>
      <c r="B1917" s="3"/>
      <c r="C1917" s="3"/>
      <c r="D1917" s="3"/>
      <c r="E1917" s="3"/>
      <c r="F1917" s="3"/>
      <c r="G1917" s="3"/>
      <c r="H1917" s="3"/>
    </row>
    <row r="1918" spans="1:8" x14ac:dyDescent="0.25">
      <c r="A1918" s="3"/>
      <c r="B1918" s="3"/>
      <c r="C1918" s="3"/>
      <c r="D1918" s="3"/>
      <c r="E1918" s="3"/>
      <c r="F1918" s="3"/>
      <c r="G1918" s="3"/>
      <c r="H1918" s="3"/>
    </row>
    <row r="1919" spans="1:8" x14ac:dyDescent="0.25">
      <c r="A1919" s="3"/>
      <c r="B1919" s="3"/>
      <c r="C1919" s="3"/>
      <c r="D1919" s="3"/>
      <c r="E1919" s="3"/>
      <c r="F1919" s="3"/>
      <c r="G1919" s="3"/>
      <c r="H1919" s="3"/>
    </row>
    <row r="1920" spans="1:8" x14ac:dyDescent="0.25">
      <c r="A1920" s="3"/>
      <c r="B1920" s="3"/>
      <c r="C1920" s="3"/>
      <c r="D1920" s="3"/>
      <c r="E1920" s="3"/>
      <c r="F1920" s="3"/>
      <c r="G1920" s="3"/>
      <c r="H1920" s="3"/>
    </row>
    <row r="1921" spans="1:8" x14ac:dyDescent="0.25">
      <c r="A1921" s="3"/>
      <c r="B1921" s="3"/>
      <c r="C1921" s="3"/>
      <c r="D1921" s="3"/>
      <c r="E1921" s="3"/>
      <c r="F1921" s="3"/>
      <c r="G1921" s="3"/>
      <c r="H1921" s="3"/>
    </row>
    <row r="1922" spans="1:8" x14ac:dyDescent="0.25">
      <c r="A1922" s="3"/>
      <c r="B1922" s="3"/>
      <c r="C1922" s="3"/>
      <c r="D1922" s="3"/>
      <c r="E1922" s="3"/>
      <c r="F1922" s="3"/>
      <c r="G1922" s="3"/>
      <c r="H1922" s="3"/>
    </row>
    <row r="1923" spans="1:8" x14ac:dyDescent="0.25">
      <c r="A1923" s="3"/>
      <c r="B1923" s="3"/>
      <c r="C1923" s="3"/>
      <c r="D1923" s="3"/>
      <c r="E1923" s="3"/>
      <c r="F1923" s="3"/>
      <c r="G1923" s="3"/>
      <c r="H1923" s="3"/>
    </row>
    <row r="1924" spans="1:8" x14ac:dyDescent="0.25">
      <c r="A1924" s="3"/>
      <c r="B1924" s="3"/>
      <c r="C1924" s="3"/>
      <c r="D1924" s="3"/>
      <c r="E1924" s="3"/>
      <c r="F1924" s="3"/>
      <c r="G1924" s="3"/>
      <c r="H1924" s="3"/>
    </row>
    <row r="1925" spans="1:8" x14ac:dyDescent="0.25">
      <c r="A1925" s="3"/>
      <c r="B1925" s="3"/>
      <c r="C1925" s="3"/>
      <c r="D1925" s="3"/>
      <c r="E1925" s="3"/>
      <c r="F1925" s="3"/>
      <c r="G1925" s="3"/>
      <c r="H1925" s="3"/>
    </row>
    <row r="1926" spans="1:8" x14ac:dyDescent="0.25">
      <c r="A1926" s="3"/>
      <c r="B1926" s="3"/>
      <c r="C1926" s="3"/>
      <c r="D1926" s="3"/>
      <c r="E1926" s="3"/>
      <c r="F1926" s="3"/>
      <c r="G1926" s="3"/>
      <c r="H1926" s="3"/>
    </row>
    <row r="1927" spans="1:8" x14ac:dyDescent="0.25">
      <c r="A1927" s="3"/>
      <c r="B1927" s="3"/>
      <c r="C1927" s="3"/>
      <c r="D1927" s="3"/>
      <c r="E1927" s="3"/>
      <c r="F1927" s="3"/>
      <c r="G1927" s="3"/>
      <c r="H1927" s="3"/>
    </row>
    <row r="1928" spans="1:8" x14ac:dyDescent="0.25">
      <c r="A1928" s="3"/>
      <c r="B1928" s="3"/>
      <c r="C1928" s="3"/>
      <c r="D1928" s="3"/>
      <c r="E1928" s="3"/>
      <c r="F1928" s="3"/>
      <c r="G1928" s="3"/>
      <c r="H1928" s="3"/>
    </row>
    <row r="1929" spans="1:8" x14ac:dyDescent="0.25">
      <c r="A1929" s="3"/>
      <c r="B1929" s="3"/>
      <c r="C1929" s="3"/>
      <c r="D1929" s="3"/>
      <c r="E1929" s="3"/>
      <c r="F1929" s="3"/>
      <c r="G1929" s="3"/>
      <c r="H1929" s="3"/>
    </row>
    <row r="1930" spans="1:8" x14ac:dyDescent="0.25">
      <c r="A1930" s="3"/>
      <c r="B1930" s="3"/>
      <c r="C1930" s="3"/>
      <c r="D1930" s="3"/>
      <c r="E1930" s="3"/>
      <c r="F1930" s="3"/>
      <c r="G1930" s="3"/>
      <c r="H1930" s="3"/>
    </row>
    <row r="1931" spans="1:8" x14ac:dyDescent="0.25">
      <c r="A1931" s="3"/>
      <c r="B1931" s="3"/>
      <c r="C1931" s="3"/>
      <c r="D1931" s="3"/>
      <c r="E1931" s="3"/>
      <c r="F1931" s="3"/>
      <c r="G1931" s="3"/>
      <c r="H1931" s="3"/>
    </row>
    <row r="1932" spans="1:8" x14ac:dyDescent="0.25">
      <c r="A1932" s="3"/>
      <c r="B1932" s="3"/>
      <c r="C1932" s="3"/>
      <c r="D1932" s="3"/>
      <c r="E1932" s="3"/>
      <c r="F1932" s="3"/>
      <c r="G1932" s="3"/>
      <c r="H1932" s="3"/>
    </row>
    <row r="1933" spans="1:8" x14ac:dyDescent="0.25">
      <c r="A1933" s="3"/>
      <c r="B1933" s="3"/>
      <c r="C1933" s="3"/>
      <c r="D1933" s="3"/>
      <c r="E1933" s="3"/>
      <c r="F1933" s="3"/>
      <c r="G1933" s="3"/>
      <c r="H1933" s="3"/>
    </row>
    <row r="1934" spans="1:8" x14ac:dyDescent="0.25">
      <c r="A1934" s="3"/>
      <c r="B1934" s="3"/>
      <c r="C1934" s="3"/>
      <c r="D1934" s="3"/>
      <c r="E1934" s="3"/>
      <c r="F1934" s="3"/>
      <c r="G1934" s="3"/>
      <c r="H1934" s="3"/>
    </row>
    <row r="1935" spans="1:8" x14ac:dyDescent="0.25">
      <c r="A1935" s="3"/>
      <c r="B1935" s="3"/>
      <c r="C1935" s="3"/>
      <c r="D1935" s="3"/>
      <c r="E1935" s="3"/>
      <c r="F1935" s="3"/>
      <c r="G1935" s="3"/>
      <c r="H1935" s="3"/>
    </row>
    <row r="1936" spans="1:8" x14ac:dyDescent="0.25">
      <c r="A1936" s="3"/>
      <c r="B1936" s="3"/>
      <c r="C1936" s="3"/>
      <c r="D1936" s="3"/>
      <c r="E1936" s="3"/>
      <c r="F1936" s="3"/>
      <c r="G1936" s="3"/>
      <c r="H1936" s="3"/>
    </row>
    <row r="1937" spans="1:8" x14ac:dyDescent="0.25">
      <c r="A1937" s="3"/>
      <c r="B1937" s="3"/>
      <c r="C1937" s="3"/>
      <c r="D1937" s="3"/>
      <c r="E1937" s="3"/>
      <c r="F1937" s="3"/>
      <c r="G1937" s="3"/>
      <c r="H1937" s="3"/>
    </row>
    <row r="1938" spans="1:8" x14ac:dyDescent="0.25">
      <c r="A1938" s="3"/>
      <c r="B1938" s="3"/>
      <c r="C1938" s="3"/>
      <c r="D1938" s="3"/>
      <c r="E1938" s="3"/>
      <c r="F1938" s="3"/>
      <c r="G1938" s="3"/>
      <c r="H1938" s="3"/>
    </row>
    <row r="1939" spans="1:8" x14ac:dyDescent="0.25">
      <c r="A1939" s="3"/>
      <c r="B1939" s="3"/>
      <c r="C1939" s="3"/>
      <c r="D1939" s="3"/>
      <c r="E1939" s="3"/>
      <c r="F1939" s="3"/>
      <c r="G1939" s="3"/>
      <c r="H1939" s="3"/>
    </row>
    <row r="1940" spans="1:8" x14ac:dyDescent="0.25">
      <c r="A1940" s="3"/>
      <c r="B1940" s="3"/>
      <c r="C1940" s="3"/>
      <c r="D1940" s="3"/>
      <c r="E1940" s="3"/>
      <c r="F1940" s="3"/>
      <c r="G1940" s="3"/>
      <c r="H1940" s="3"/>
    </row>
    <row r="1941" spans="1:8" x14ac:dyDescent="0.25">
      <c r="A1941" s="3"/>
      <c r="B1941" s="3"/>
      <c r="C1941" s="3"/>
      <c r="D1941" s="3"/>
      <c r="E1941" s="3"/>
      <c r="F1941" s="3"/>
      <c r="G1941" s="3"/>
      <c r="H1941" s="3"/>
    </row>
    <row r="1942" spans="1:8" x14ac:dyDescent="0.25">
      <c r="A1942" s="3"/>
      <c r="B1942" s="3"/>
      <c r="C1942" s="3"/>
      <c r="D1942" s="3"/>
      <c r="E1942" s="3"/>
      <c r="F1942" s="3"/>
      <c r="G1942" s="3"/>
      <c r="H1942" s="3"/>
    </row>
    <row r="1943" spans="1:8" x14ac:dyDescent="0.25">
      <c r="A1943" s="3"/>
      <c r="B1943" s="3"/>
      <c r="C1943" s="3"/>
      <c r="D1943" s="3"/>
      <c r="E1943" s="3"/>
      <c r="F1943" s="3"/>
      <c r="G1943" s="3"/>
      <c r="H1943" s="3"/>
    </row>
    <row r="1944" spans="1:8" x14ac:dyDescent="0.25">
      <c r="A1944" s="3"/>
      <c r="B1944" s="3"/>
      <c r="C1944" s="3"/>
      <c r="D1944" s="3"/>
      <c r="E1944" s="3"/>
      <c r="F1944" s="3"/>
      <c r="G1944" s="3"/>
      <c r="H1944" s="3"/>
    </row>
    <row r="1945" spans="1:8" x14ac:dyDescent="0.25">
      <c r="A1945" s="3"/>
      <c r="B1945" s="3"/>
      <c r="C1945" s="3"/>
      <c r="D1945" s="3"/>
      <c r="E1945" s="3"/>
      <c r="F1945" s="3"/>
      <c r="G1945" s="3"/>
      <c r="H1945" s="3"/>
    </row>
    <row r="1946" spans="1:8" x14ac:dyDescent="0.25">
      <c r="A1946" s="3"/>
      <c r="B1946" s="3"/>
      <c r="C1946" s="3"/>
      <c r="D1946" s="3"/>
      <c r="E1946" s="3"/>
      <c r="F1946" s="3"/>
      <c r="G1946" s="3"/>
      <c r="H1946" s="3"/>
    </row>
    <row r="1947" spans="1:8" x14ac:dyDescent="0.25">
      <c r="A1947" s="3"/>
      <c r="B1947" s="3"/>
      <c r="C1947" s="3"/>
      <c r="D1947" s="3"/>
      <c r="E1947" s="3"/>
      <c r="F1947" s="3"/>
      <c r="G1947" s="3"/>
      <c r="H1947" s="3"/>
    </row>
    <row r="1948" spans="1:8" x14ac:dyDescent="0.25">
      <c r="A1948" s="3"/>
      <c r="B1948" s="3"/>
      <c r="C1948" s="3"/>
      <c r="D1948" s="3"/>
      <c r="E1948" s="3"/>
      <c r="F1948" s="3"/>
      <c r="G1948" s="3"/>
      <c r="H1948" s="3"/>
    </row>
    <row r="1949" spans="1:8" x14ac:dyDescent="0.25">
      <c r="A1949" s="3"/>
      <c r="B1949" s="3"/>
      <c r="C1949" s="3"/>
      <c r="D1949" s="3"/>
      <c r="E1949" s="3"/>
      <c r="F1949" s="3"/>
      <c r="G1949" s="3"/>
      <c r="H1949" s="3"/>
    </row>
    <row r="1950" spans="1:8" x14ac:dyDescent="0.25">
      <c r="A1950" s="3"/>
      <c r="B1950" s="3"/>
      <c r="C1950" s="3"/>
      <c r="D1950" s="3"/>
      <c r="E1950" s="3"/>
      <c r="F1950" s="3"/>
      <c r="G1950" s="3"/>
      <c r="H1950" s="3"/>
    </row>
    <row r="1951" spans="1:8" x14ac:dyDescent="0.25">
      <c r="A1951" s="3"/>
      <c r="B1951" s="3"/>
      <c r="C1951" s="3"/>
      <c r="D1951" s="3"/>
      <c r="E1951" s="3"/>
      <c r="F1951" s="3"/>
      <c r="G1951" s="3"/>
      <c r="H1951" s="3"/>
    </row>
    <row r="1952" spans="1:8" x14ac:dyDescent="0.25">
      <c r="A1952" s="3"/>
      <c r="B1952" s="3"/>
      <c r="C1952" s="3"/>
      <c r="D1952" s="3"/>
      <c r="E1952" s="3"/>
      <c r="F1952" s="3"/>
      <c r="G1952" s="3"/>
      <c r="H1952" s="3"/>
    </row>
    <row r="1953" spans="1:8" x14ac:dyDescent="0.25">
      <c r="A1953" s="3"/>
      <c r="B1953" s="3"/>
      <c r="C1953" s="3"/>
      <c r="D1953" s="3"/>
      <c r="E1953" s="3"/>
      <c r="F1953" s="3"/>
      <c r="G1953" s="3"/>
      <c r="H1953" s="3"/>
    </row>
    <row r="1954" spans="1:8" x14ac:dyDescent="0.25">
      <c r="A1954" s="3"/>
      <c r="B1954" s="3"/>
      <c r="C1954" s="3"/>
      <c r="D1954" s="3"/>
      <c r="E1954" s="3"/>
      <c r="F1954" s="3"/>
      <c r="G1954" s="3"/>
      <c r="H1954" s="3"/>
    </row>
    <row r="1955" spans="1:8" x14ac:dyDescent="0.25">
      <c r="A1955" s="3"/>
      <c r="B1955" s="3"/>
      <c r="C1955" s="3"/>
      <c r="D1955" s="3"/>
      <c r="E1955" s="3"/>
      <c r="F1955" s="3"/>
      <c r="G1955" s="3"/>
      <c r="H1955" s="3"/>
    </row>
    <row r="1956" spans="1:8" x14ac:dyDescent="0.25">
      <c r="A1956" s="3"/>
      <c r="B1956" s="3"/>
      <c r="C1956" s="3"/>
      <c r="D1956" s="3"/>
      <c r="E1956" s="3"/>
      <c r="F1956" s="3"/>
      <c r="G1956" s="3"/>
      <c r="H1956" s="3"/>
    </row>
    <row r="1957" spans="1:8" x14ac:dyDescent="0.25">
      <c r="A1957" s="3"/>
      <c r="B1957" s="3"/>
      <c r="C1957" s="3"/>
      <c r="D1957" s="3"/>
      <c r="E1957" s="3"/>
      <c r="F1957" s="3"/>
      <c r="G1957" s="3"/>
      <c r="H1957" s="3"/>
    </row>
    <row r="1958" spans="1:8" x14ac:dyDescent="0.25">
      <c r="A1958" s="3"/>
      <c r="B1958" s="3"/>
      <c r="C1958" s="3"/>
      <c r="D1958" s="3"/>
      <c r="E1958" s="3"/>
      <c r="F1958" s="3"/>
      <c r="G1958" s="3"/>
      <c r="H1958" s="3"/>
    </row>
    <row r="1959" spans="1:8" x14ac:dyDescent="0.25">
      <c r="A1959" s="3"/>
      <c r="B1959" s="3"/>
      <c r="C1959" s="3"/>
      <c r="D1959" s="3"/>
      <c r="E1959" s="3"/>
      <c r="F1959" s="3"/>
      <c r="G1959" s="3"/>
      <c r="H1959" s="3"/>
    </row>
    <row r="1960" spans="1:8" x14ac:dyDescent="0.25">
      <c r="A1960" s="3"/>
      <c r="B1960" s="3"/>
      <c r="C1960" s="3"/>
      <c r="D1960" s="3"/>
      <c r="E1960" s="3"/>
      <c r="F1960" s="3"/>
      <c r="G1960" s="3"/>
      <c r="H1960" s="3"/>
    </row>
    <row r="1961" spans="1:8" x14ac:dyDescent="0.25">
      <c r="A1961" s="3"/>
      <c r="B1961" s="3"/>
      <c r="C1961" s="3"/>
      <c r="D1961" s="3"/>
      <c r="E1961" s="3"/>
      <c r="F1961" s="3"/>
      <c r="G1961" s="3"/>
      <c r="H1961" s="3"/>
    </row>
    <row r="1962" spans="1:8" x14ac:dyDescent="0.25">
      <c r="A1962" s="3"/>
      <c r="B1962" s="3"/>
      <c r="C1962" s="3"/>
      <c r="D1962" s="3"/>
      <c r="E1962" s="3"/>
      <c r="F1962" s="3"/>
      <c r="G1962" s="3"/>
      <c r="H1962" s="3"/>
    </row>
    <row r="1963" spans="1:8" x14ac:dyDescent="0.25">
      <c r="A1963" s="3"/>
      <c r="B1963" s="3"/>
      <c r="C1963" s="3"/>
      <c r="D1963" s="3"/>
      <c r="E1963" s="3"/>
      <c r="F1963" s="3"/>
      <c r="G1963" s="3"/>
      <c r="H1963" s="3"/>
    </row>
    <row r="1964" spans="1:8" x14ac:dyDescent="0.25">
      <c r="A1964" s="3"/>
      <c r="B1964" s="3"/>
      <c r="C1964" s="3"/>
      <c r="D1964" s="3"/>
      <c r="E1964" s="3"/>
      <c r="F1964" s="3"/>
      <c r="G1964" s="3"/>
      <c r="H1964" s="3"/>
    </row>
    <row r="1965" spans="1:8" x14ac:dyDescent="0.25">
      <c r="A1965" s="3"/>
      <c r="B1965" s="3"/>
      <c r="C1965" s="3"/>
      <c r="D1965" s="3"/>
      <c r="E1965" s="3"/>
      <c r="F1965" s="3"/>
      <c r="G1965" s="3"/>
      <c r="H1965" s="3"/>
    </row>
    <row r="1966" spans="1:8" x14ac:dyDescent="0.25">
      <c r="A1966" s="3"/>
      <c r="B1966" s="3"/>
      <c r="C1966" s="3"/>
      <c r="D1966" s="3"/>
      <c r="E1966" s="3"/>
      <c r="F1966" s="3"/>
      <c r="G1966" s="3"/>
      <c r="H1966" s="3"/>
    </row>
    <row r="1967" spans="1:8" x14ac:dyDescent="0.25">
      <c r="A1967" s="3"/>
      <c r="B1967" s="3"/>
      <c r="C1967" s="3"/>
      <c r="D1967" s="3"/>
      <c r="E1967" s="3"/>
      <c r="F1967" s="3"/>
      <c r="G1967" s="3"/>
      <c r="H1967" s="3"/>
    </row>
    <row r="1968" spans="1:8" x14ac:dyDescent="0.25">
      <c r="A1968" s="3"/>
      <c r="B1968" s="3"/>
      <c r="C1968" s="3"/>
      <c r="D1968" s="3"/>
      <c r="E1968" s="3"/>
      <c r="F1968" s="3"/>
      <c r="G1968" s="3"/>
      <c r="H1968" s="3"/>
    </row>
    <row r="1969" spans="1:8" x14ac:dyDescent="0.25">
      <c r="A1969" s="3"/>
      <c r="B1969" s="3"/>
      <c r="C1969" s="3"/>
      <c r="D1969" s="3"/>
      <c r="E1969" s="3"/>
      <c r="F1969" s="3"/>
      <c r="G1969" s="3"/>
      <c r="H1969" s="3"/>
    </row>
    <row r="1970" spans="1:8" x14ac:dyDescent="0.25">
      <c r="A1970" s="3"/>
      <c r="B1970" s="3"/>
      <c r="C1970" s="3"/>
      <c r="D1970" s="3"/>
      <c r="E1970" s="3"/>
      <c r="F1970" s="3"/>
      <c r="G1970" s="3"/>
      <c r="H1970" s="3"/>
    </row>
    <row r="1971" spans="1:8" x14ac:dyDescent="0.25">
      <c r="A1971" s="3"/>
      <c r="B1971" s="3"/>
      <c r="C1971" s="3"/>
      <c r="D1971" s="3"/>
      <c r="E1971" s="3"/>
      <c r="F1971" s="3"/>
      <c r="G1971" s="3"/>
      <c r="H1971" s="3"/>
    </row>
    <row r="1972" spans="1:8" x14ac:dyDescent="0.25">
      <c r="A1972" s="3"/>
      <c r="B1972" s="3"/>
      <c r="C1972" s="3"/>
      <c r="D1972" s="3"/>
      <c r="E1972" s="3"/>
      <c r="F1972" s="3"/>
      <c r="G1972" s="3"/>
      <c r="H1972" s="3"/>
    </row>
    <row r="1973" spans="1:8" x14ac:dyDescent="0.25">
      <c r="A1973" s="3"/>
      <c r="B1973" s="3"/>
      <c r="C1973" s="3"/>
      <c r="D1973" s="3"/>
      <c r="E1973" s="3"/>
      <c r="F1973" s="3"/>
      <c r="G1973" s="3"/>
      <c r="H1973" s="3"/>
    </row>
    <row r="1974" spans="1:8" x14ac:dyDescent="0.25">
      <c r="A1974" s="3"/>
      <c r="B1974" s="3"/>
      <c r="C1974" s="3"/>
      <c r="D1974" s="3"/>
      <c r="E1974" s="3"/>
      <c r="F1974" s="3"/>
      <c r="G1974" s="3"/>
      <c r="H1974" s="3"/>
    </row>
    <row r="1975" spans="1:8" x14ac:dyDescent="0.25">
      <c r="A1975" s="3"/>
      <c r="B1975" s="3"/>
      <c r="C1975" s="3"/>
      <c r="D1975" s="3"/>
      <c r="E1975" s="3"/>
      <c r="F1975" s="3"/>
      <c r="G1975" s="3"/>
      <c r="H1975" s="3"/>
    </row>
    <row r="1976" spans="1:8" x14ac:dyDescent="0.25">
      <c r="A1976" s="3"/>
      <c r="B1976" s="3"/>
      <c r="C1976" s="3"/>
      <c r="D1976" s="3"/>
      <c r="E1976" s="3"/>
      <c r="F1976" s="3"/>
      <c r="G1976" s="3"/>
      <c r="H1976" s="3"/>
    </row>
    <row r="1977" spans="1:8" x14ac:dyDescent="0.25">
      <c r="A1977" s="3"/>
      <c r="B1977" s="3"/>
      <c r="C1977" s="3"/>
      <c r="D1977" s="3"/>
      <c r="E1977" s="3"/>
      <c r="F1977" s="3"/>
      <c r="G1977" s="3"/>
      <c r="H1977" s="3"/>
    </row>
    <row r="1978" spans="1:8" x14ac:dyDescent="0.25">
      <c r="A1978" s="3"/>
      <c r="B1978" s="3"/>
      <c r="C1978" s="3"/>
      <c r="D1978" s="3"/>
      <c r="E1978" s="3"/>
      <c r="F1978" s="3"/>
      <c r="G1978" s="3"/>
      <c r="H1978" s="3"/>
    </row>
    <row r="1979" spans="1:8" x14ac:dyDescent="0.25">
      <c r="A1979" s="3"/>
      <c r="B1979" s="3"/>
      <c r="C1979" s="3"/>
      <c r="D1979" s="3"/>
      <c r="E1979" s="3"/>
      <c r="F1979" s="3"/>
      <c r="G1979" s="3"/>
      <c r="H1979" s="3"/>
    </row>
    <row r="1980" spans="1:8" x14ac:dyDescent="0.25">
      <c r="A1980" s="3"/>
      <c r="B1980" s="3"/>
      <c r="C1980" s="3"/>
      <c r="D1980" s="3"/>
      <c r="E1980" s="3"/>
      <c r="F1980" s="3"/>
      <c r="G1980" s="3"/>
      <c r="H1980" s="3"/>
    </row>
    <row r="1981" spans="1:8" x14ac:dyDescent="0.25">
      <c r="A1981" s="3"/>
      <c r="B1981" s="3"/>
      <c r="C1981" s="3"/>
      <c r="D1981" s="3"/>
      <c r="E1981" s="3"/>
      <c r="F1981" s="3"/>
      <c r="G1981" s="3"/>
      <c r="H1981" s="3"/>
    </row>
    <row r="1982" spans="1:8" x14ac:dyDescent="0.25">
      <c r="A1982" s="3"/>
      <c r="B1982" s="3"/>
      <c r="C1982" s="3"/>
      <c r="D1982" s="3"/>
      <c r="E1982" s="3"/>
      <c r="F1982" s="3"/>
      <c r="G1982" s="3"/>
      <c r="H1982" s="3"/>
    </row>
    <row r="1983" spans="1:8" x14ac:dyDescent="0.25">
      <c r="A1983" s="3"/>
      <c r="B1983" s="3"/>
      <c r="C1983" s="3"/>
      <c r="D1983" s="3"/>
      <c r="E1983" s="3"/>
      <c r="F1983" s="3"/>
      <c r="G1983" s="3"/>
      <c r="H1983" s="3"/>
    </row>
    <row r="1984" spans="1:8" x14ac:dyDescent="0.25">
      <c r="A1984" s="3"/>
      <c r="B1984" s="3"/>
      <c r="C1984" s="3"/>
      <c r="D1984" s="3"/>
      <c r="E1984" s="3"/>
      <c r="F1984" s="3"/>
      <c r="G1984" s="3"/>
      <c r="H1984" s="3"/>
    </row>
    <row r="1985" spans="1:8" x14ac:dyDescent="0.25">
      <c r="A1985" s="3"/>
      <c r="B1985" s="3"/>
      <c r="C1985" s="3"/>
      <c r="D1985" s="3"/>
      <c r="E1985" s="3"/>
      <c r="F1985" s="3"/>
      <c r="G1985" s="3"/>
      <c r="H1985" s="3"/>
    </row>
    <row r="1986" spans="1:8" x14ac:dyDescent="0.25">
      <c r="A1986" s="3"/>
      <c r="B1986" s="3"/>
      <c r="C1986" s="3"/>
      <c r="D1986" s="3"/>
      <c r="E1986" s="3"/>
      <c r="F1986" s="3"/>
      <c r="G1986" s="3"/>
      <c r="H1986" s="3"/>
    </row>
    <row r="1987" spans="1:8" x14ac:dyDescent="0.25">
      <c r="A1987" s="3"/>
      <c r="B1987" s="3"/>
      <c r="C1987" s="3"/>
      <c r="D1987" s="3"/>
      <c r="E1987" s="3"/>
      <c r="F1987" s="3"/>
      <c r="G1987" s="3"/>
      <c r="H1987" s="3"/>
    </row>
    <row r="1988" spans="1:8" x14ac:dyDescent="0.25">
      <c r="A1988" s="3"/>
      <c r="B1988" s="3"/>
      <c r="C1988" s="3"/>
      <c r="D1988" s="3"/>
      <c r="E1988" s="3"/>
      <c r="F1988" s="3"/>
      <c r="G1988" s="3"/>
      <c r="H1988" s="3"/>
    </row>
    <row r="1989" spans="1:8" x14ac:dyDescent="0.25">
      <c r="A1989" s="3"/>
      <c r="B1989" s="3"/>
      <c r="C1989" s="3"/>
      <c r="D1989" s="3"/>
      <c r="E1989" s="3"/>
      <c r="F1989" s="3"/>
      <c r="G1989" s="3"/>
      <c r="H1989" s="3"/>
    </row>
    <row r="1990" spans="1:8" x14ac:dyDescent="0.25">
      <c r="A1990" s="3"/>
      <c r="B1990" s="3"/>
      <c r="C1990" s="3"/>
      <c r="D1990" s="3"/>
      <c r="E1990" s="3"/>
      <c r="F1990" s="3"/>
      <c r="G1990" s="3"/>
      <c r="H1990" s="3"/>
    </row>
    <row r="1991" spans="1:8" x14ac:dyDescent="0.25">
      <c r="A1991" s="3"/>
      <c r="B1991" s="3"/>
      <c r="C1991" s="3"/>
      <c r="D1991" s="3"/>
      <c r="E1991" s="3"/>
      <c r="F1991" s="3"/>
      <c r="G1991" s="3"/>
      <c r="H1991" s="3"/>
    </row>
    <row r="1992" spans="1:8" x14ac:dyDescent="0.25">
      <c r="A1992" s="3"/>
      <c r="B1992" s="3"/>
      <c r="C1992" s="3"/>
      <c r="D1992" s="3"/>
      <c r="E1992" s="3"/>
      <c r="F1992" s="3"/>
      <c r="G1992" s="3"/>
      <c r="H1992" s="3"/>
    </row>
    <row r="1993" spans="1:8" x14ac:dyDescent="0.25">
      <c r="A1993" s="3"/>
      <c r="B1993" s="3"/>
      <c r="C1993" s="3"/>
      <c r="D1993" s="3"/>
      <c r="E1993" s="3"/>
      <c r="F1993" s="3"/>
      <c r="G1993" s="3"/>
      <c r="H1993" s="3"/>
    </row>
    <row r="1994" spans="1:8" x14ac:dyDescent="0.25">
      <c r="A1994" s="3"/>
      <c r="B1994" s="3"/>
      <c r="C1994" s="3"/>
      <c r="D1994" s="3"/>
      <c r="E1994" s="3"/>
      <c r="F1994" s="3"/>
      <c r="G1994" s="3"/>
      <c r="H1994" s="3"/>
    </row>
    <row r="1995" spans="1:8" x14ac:dyDescent="0.25">
      <c r="A1995" s="3"/>
      <c r="B1995" s="3"/>
      <c r="C1995" s="3"/>
      <c r="D1995" s="3"/>
      <c r="E1995" s="3"/>
      <c r="F1995" s="3"/>
      <c r="G1995" s="3"/>
      <c r="H1995" s="3"/>
    </row>
    <row r="1996" spans="1:8" x14ac:dyDescent="0.25">
      <c r="A1996" s="3"/>
      <c r="B1996" s="3"/>
      <c r="C1996" s="3"/>
      <c r="D1996" s="3"/>
      <c r="E1996" s="3"/>
      <c r="F1996" s="3"/>
      <c r="G1996" s="3"/>
      <c r="H1996" s="3"/>
    </row>
    <row r="1997" spans="1:8" x14ac:dyDescent="0.25">
      <c r="A1997" s="3"/>
      <c r="B1997" s="3"/>
      <c r="C1997" s="3"/>
      <c r="D1997" s="3"/>
      <c r="E1997" s="3"/>
      <c r="F1997" s="3"/>
      <c r="G1997" s="3"/>
      <c r="H1997" s="3"/>
    </row>
    <row r="1998" spans="1:8" x14ac:dyDescent="0.25">
      <c r="A1998" s="3"/>
      <c r="B1998" s="3"/>
      <c r="C1998" s="3"/>
      <c r="D1998" s="3"/>
      <c r="E1998" s="3"/>
      <c r="F1998" s="3"/>
      <c r="G1998" s="3"/>
      <c r="H1998" s="3"/>
    </row>
    <row r="1999" spans="1:8" x14ac:dyDescent="0.25">
      <c r="A1999" s="3"/>
      <c r="B1999" s="3"/>
      <c r="C1999" s="3"/>
      <c r="D1999" s="3"/>
      <c r="E1999" s="3"/>
      <c r="F1999" s="3"/>
      <c r="G1999" s="3"/>
      <c r="H1999" s="3"/>
    </row>
    <row r="2000" spans="1:8" x14ac:dyDescent="0.25">
      <c r="A2000" s="3"/>
      <c r="B2000" s="3"/>
      <c r="C2000" s="3"/>
      <c r="D2000" s="3"/>
      <c r="E2000" s="3"/>
      <c r="F2000" s="3"/>
      <c r="G2000" s="3"/>
      <c r="H2000" s="3"/>
    </row>
    <row r="2001" spans="1:8" x14ac:dyDescent="0.25">
      <c r="A2001" s="3"/>
      <c r="B2001" s="3"/>
      <c r="C2001" s="3"/>
      <c r="D2001" s="3"/>
      <c r="E2001" s="3"/>
      <c r="F2001" s="3"/>
      <c r="G2001" s="3"/>
      <c r="H2001" s="3"/>
    </row>
    <row r="2002" spans="1:8" x14ac:dyDescent="0.25">
      <c r="A2002" s="3"/>
      <c r="B2002" s="3"/>
      <c r="C2002" s="3"/>
      <c r="D2002" s="3"/>
      <c r="E2002" s="3"/>
      <c r="F2002" s="3"/>
      <c r="G2002" s="3"/>
      <c r="H2002" s="3"/>
    </row>
    <row r="2003" spans="1:8" x14ac:dyDescent="0.25">
      <c r="A2003" s="3"/>
      <c r="B2003" s="3"/>
      <c r="C2003" s="3"/>
      <c r="D2003" s="3"/>
      <c r="E2003" s="3"/>
      <c r="F2003" s="3"/>
      <c r="G2003" s="3"/>
      <c r="H2003" s="3"/>
    </row>
    <row r="2004" spans="1:8" x14ac:dyDescent="0.25">
      <c r="A2004" s="3"/>
      <c r="B2004" s="3"/>
      <c r="C2004" s="3"/>
      <c r="D2004" s="3"/>
      <c r="E2004" s="3"/>
      <c r="F2004" s="3"/>
      <c r="G2004" s="3"/>
      <c r="H2004" s="3"/>
    </row>
    <row r="2005" spans="1:8" x14ac:dyDescent="0.25">
      <c r="A2005" s="3"/>
      <c r="B2005" s="3"/>
      <c r="C2005" s="3"/>
      <c r="D2005" s="3"/>
      <c r="E2005" s="3"/>
      <c r="F2005" s="3"/>
      <c r="G2005" s="3"/>
      <c r="H2005" s="3"/>
    </row>
    <row r="2006" spans="1:8" x14ac:dyDescent="0.25">
      <c r="A2006" s="3"/>
      <c r="B2006" s="3"/>
      <c r="C2006" s="3"/>
      <c r="D2006" s="3"/>
      <c r="E2006" s="3"/>
      <c r="F2006" s="3"/>
      <c r="G2006" s="3"/>
      <c r="H2006" s="3"/>
    </row>
    <row r="2007" spans="1:8" x14ac:dyDescent="0.25">
      <c r="A2007" s="3"/>
      <c r="B2007" s="3"/>
      <c r="C2007" s="3"/>
      <c r="D2007" s="3"/>
      <c r="E2007" s="3"/>
      <c r="F2007" s="3"/>
      <c r="G2007" s="3"/>
      <c r="H2007" s="3"/>
    </row>
    <row r="2008" spans="1:8" x14ac:dyDescent="0.25">
      <c r="A2008" s="3"/>
      <c r="B2008" s="3"/>
      <c r="C2008" s="3"/>
      <c r="D2008" s="3"/>
      <c r="E2008" s="3"/>
      <c r="F2008" s="3"/>
      <c r="G2008" s="3"/>
      <c r="H2008" s="3"/>
    </row>
    <row r="2009" spans="1:8" x14ac:dyDescent="0.25">
      <c r="A2009" s="3"/>
      <c r="B2009" s="3"/>
      <c r="C2009" s="3"/>
      <c r="D2009" s="3"/>
      <c r="E2009" s="3"/>
      <c r="F2009" s="3"/>
      <c r="G2009" s="3"/>
      <c r="H2009" s="3"/>
    </row>
    <row r="2010" spans="1:8" x14ac:dyDescent="0.25">
      <c r="A2010" s="3"/>
      <c r="B2010" s="3"/>
      <c r="C2010" s="3"/>
      <c r="D2010" s="3"/>
      <c r="E2010" s="3"/>
      <c r="F2010" s="3"/>
      <c r="G2010" s="3"/>
      <c r="H2010" s="3"/>
    </row>
    <row r="2011" spans="1:8" x14ac:dyDescent="0.25">
      <c r="A2011" s="3"/>
      <c r="B2011" s="3"/>
      <c r="C2011" s="3"/>
      <c r="D2011" s="3"/>
      <c r="E2011" s="3"/>
      <c r="F2011" s="3"/>
      <c r="G2011" s="3"/>
      <c r="H2011" s="3"/>
    </row>
    <row r="2012" spans="1:8" x14ac:dyDescent="0.25">
      <c r="A2012" s="3"/>
      <c r="B2012" s="3"/>
      <c r="C2012" s="3"/>
      <c r="D2012" s="3"/>
      <c r="E2012" s="3"/>
      <c r="F2012" s="3"/>
      <c r="G2012" s="3"/>
      <c r="H2012" s="3"/>
    </row>
    <row r="2013" spans="1:8" x14ac:dyDescent="0.25">
      <c r="A2013" s="3"/>
      <c r="B2013" s="3"/>
      <c r="C2013" s="3"/>
      <c r="D2013" s="3"/>
      <c r="E2013" s="3"/>
      <c r="F2013" s="3"/>
      <c r="G2013" s="3"/>
      <c r="H2013" s="3"/>
    </row>
    <row r="2014" spans="1:8" x14ac:dyDescent="0.25">
      <c r="A2014" s="3"/>
      <c r="B2014" s="3"/>
      <c r="C2014" s="3"/>
      <c r="D2014" s="3"/>
      <c r="E2014" s="3"/>
      <c r="F2014" s="3"/>
      <c r="G2014" s="3"/>
      <c r="H2014" s="3"/>
    </row>
    <row r="2015" spans="1:8" x14ac:dyDescent="0.25">
      <c r="A2015" s="3"/>
      <c r="B2015" s="3"/>
      <c r="C2015" s="3"/>
      <c r="D2015" s="3"/>
      <c r="E2015" s="3"/>
      <c r="F2015" s="3"/>
      <c r="G2015" s="3"/>
      <c r="H2015" s="3"/>
    </row>
    <row r="2016" spans="1:8" x14ac:dyDescent="0.25">
      <c r="A2016" s="3"/>
      <c r="B2016" s="3"/>
      <c r="C2016" s="3"/>
      <c r="D2016" s="3"/>
      <c r="E2016" s="3"/>
      <c r="F2016" s="3"/>
      <c r="G2016" s="3"/>
      <c r="H2016" s="3"/>
    </row>
    <row r="2017" spans="1:8" x14ac:dyDescent="0.25">
      <c r="A2017" s="3"/>
      <c r="B2017" s="3"/>
      <c r="C2017" s="3"/>
      <c r="D2017" s="3"/>
      <c r="E2017" s="3"/>
      <c r="F2017" s="3"/>
      <c r="G2017" s="3"/>
      <c r="H2017" s="3"/>
    </row>
    <row r="2018" spans="1:8" x14ac:dyDescent="0.25">
      <c r="A2018" s="3"/>
      <c r="B2018" s="3"/>
      <c r="C2018" s="3"/>
      <c r="D2018" s="3"/>
      <c r="E2018" s="3"/>
      <c r="F2018" s="3"/>
      <c r="G2018" s="3"/>
      <c r="H2018" s="3"/>
    </row>
    <row r="2019" spans="1:8" x14ac:dyDescent="0.25">
      <c r="A2019" s="3"/>
      <c r="B2019" s="3"/>
      <c r="C2019" s="3"/>
      <c r="D2019" s="3"/>
      <c r="E2019" s="3"/>
      <c r="F2019" s="3"/>
      <c r="G2019" s="3"/>
      <c r="H2019" s="3"/>
    </row>
    <row r="2020" spans="1:8" x14ac:dyDescent="0.25">
      <c r="A2020" s="3"/>
      <c r="B2020" s="3"/>
      <c r="C2020" s="3"/>
      <c r="D2020" s="3"/>
      <c r="E2020" s="3"/>
      <c r="F2020" s="3"/>
      <c r="G2020" s="3"/>
      <c r="H2020" s="3"/>
    </row>
    <row r="2021" spans="1:8" x14ac:dyDescent="0.25">
      <c r="A2021" s="3"/>
      <c r="B2021" s="3"/>
      <c r="C2021" s="3"/>
      <c r="D2021" s="3"/>
      <c r="E2021" s="3"/>
      <c r="F2021" s="3"/>
      <c r="G2021" s="3"/>
      <c r="H2021" s="3"/>
    </row>
    <row r="2022" spans="1:8" x14ac:dyDescent="0.25">
      <c r="A2022" s="3"/>
      <c r="B2022" s="3"/>
      <c r="C2022" s="3"/>
      <c r="D2022" s="3"/>
      <c r="E2022" s="3"/>
      <c r="F2022" s="3"/>
      <c r="G2022" s="3"/>
      <c r="H2022" s="3"/>
    </row>
    <row r="2023" spans="1:8" x14ac:dyDescent="0.25">
      <c r="A2023" s="3"/>
      <c r="B2023" s="3"/>
      <c r="C2023" s="3"/>
      <c r="D2023" s="3"/>
      <c r="E2023" s="3"/>
      <c r="F2023" s="3"/>
      <c r="G2023" s="3"/>
      <c r="H2023" s="3"/>
    </row>
    <row r="2024" spans="1:8" x14ac:dyDescent="0.25">
      <c r="A2024" s="3"/>
      <c r="B2024" s="3"/>
      <c r="C2024" s="3"/>
      <c r="D2024" s="3"/>
      <c r="E2024" s="3"/>
      <c r="F2024" s="3"/>
      <c r="G2024" s="3"/>
      <c r="H2024" s="3"/>
    </row>
    <row r="2025" spans="1:8" x14ac:dyDescent="0.25">
      <c r="A2025" s="3"/>
      <c r="B2025" s="3"/>
      <c r="C2025" s="3"/>
      <c r="D2025" s="3"/>
      <c r="E2025" s="3"/>
      <c r="F2025" s="3"/>
      <c r="G2025" s="3"/>
      <c r="H2025" s="3"/>
    </row>
    <row r="2026" spans="1:8" x14ac:dyDescent="0.25">
      <c r="A2026" s="3"/>
      <c r="B2026" s="3"/>
      <c r="C2026" s="3"/>
      <c r="D2026" s="3"/>
      <c r="E2026" s="3"/>
      <c r="F2026" s="3"/>
      <c r="G2026" s="3"/>
      <c r="H2026" s="3"/>
    </row>
    <row r="2027" spans="1:8" x14ac:dyDescent="0.25">
      <c r="A2027" s="3"/>
      <c r="B2027" s="3"/>
      <c r="C2027" s="3"/>
      <c r="D2027" s="3"/>
      <c r="E2027" s="3"/>
      <c r="F2027" s="3"/>
      <c r="G2027" s="3"/>
      <c r="H2027" s="3"/>
    </row>
    <row r="2028" spans="1:8" x14ac:dyDescent="0.25">
      <c r="A2028" s="3"/>
      <c r="B2028" s="3"/>
      <c r="C2028" s="3"/>
      <c r="D2028" s="3"/>
      <c r="E2028" s="3"/>
      <c r="F2028" s="3"/>
      <c r="G2028" s="3"/>
      <c r="H2028" s="3"/>
    </row>
    <row r="2029" spans="1:8" x14ac:dyDescent="0.25">
      <c r="A2029" s="3"/>
      <c r="B2029" s="3"/>
      <c r="C2029" s="3"/>
      <c r="D2029" s="3"/>
      <c r="E2029" s="3"/>
      <c r="F2029" s="3"/>
      <c r="G2029" s="3"/>
      <c r="H2029" s="3"/>
    </row>
    <row r="2030" spans="1:8" x14ac:dyDescent="0.25">
      <c r="A2030" s="3"/>
      <c r="B2030" s="3"/>
      <c r="C2030" s="3"/>
      <c r="D2030" s="3"/>
      <c r="E2030" s="3"/>
      <c r="F2030" s="3"/>
      <c r="G2030" s="3"/>
      <c r="H2030" s="3"/>
    </row>
    <row r="2031" spans="1:8" x14ac:dyDescent="0.25">
      <c r="A2031" s="3"/>
      <c r="B2031" s="3"/>
      <c r="C2031" s="3"/>
      <c r="D2031" s="3"/>
      <c r="E2031" s="3"/>
      <c r="F2031" s="3"/>
      <c r="G2031" s="3"/>
      <c r="H2031" s="3"/>
    </row>
    <row r="2032" spans="1:8" x14ac:dyDescent="0.25">
      <c r="A2032" s="3"/>
      <c r="B2032" s="3"/>
      <c r="C2032" s="3"/>
      <c r="D2032" s="3"/>
      <c r="E2032" s="3"/>
      <c r="F2032" s="3"/>
      <c r="G2032" s="3"/>
      <c r="H2032" s="3"/>
    </row>
    <row r="2033" spans="1:8" x14ac:dyDescent="0.25">
      <c r="A2033" s="3"/>
      <c r="B2033" s="3"/>
      <c r="C2033" s="3"/>
      <c r="D2033" s="3"/>
      <c r="E2033" s="3"/>
      <c r="F2033" s="3"/>
      <c r="G2033" s="3"/>
      <c r="H2033" s="3"/>
    </row>
    <row r="2034" spans="1:8" x14ac:dyDescent="0.25">
      <c r="A2034" s="3"/>
      <c r="B2034" s="3"/>
      <c r="C2034" s="3"/>
      <c r="D2034" s="3"/>
      <c r="E2034" s="3"/>
      <c r="F2034" s="3"/>
      <c r="G2034" s="3"/>
      <c r="H2034" s="3"/>
    </row>
    <row r="2035" spans="1:8" x14ac:dyDescent="0.25">
      <c r="A2035" s="3"/>
      <c r="B2035" s="3"/>
      <c r="C2035" s="3"/>
      <c r="D2035" s="3"/>
      <c r="E2035" s="3"/>
      <c r="F2035" s="3"/>
      <c r="G2035" s="3"/>
      <c r="H2035" s="3"/>
    </row>
    <row r="2036" spans="1:8" x14ac:dyDescent="0.25">
      <c r="A2036" s="3"/>
      <c r="B2036" s="3"/>
      <c r="C2036" s="3"/>
      <c r="D2036" s="3"/>
      <c r="E2036" s="3"/>
      <c r="F2036" s="3"/>
      <c r="G2036" s="3"/>
      <c r="H2036" s="3"/>
    </row>
    <row r="2037" spans="1:8" x14ac:dyDescent="0.25">
      <c r="A2037" s="3"/>
      <c r="B2037" s="3"/>
      <c r="C2037" s="3"/>
      <c r="D2037" s="3"/>
      <c r="E2037" s="3"/>
      <c r="F2037" s="3"/>
      <c r="G2037" s="3"/>
      <c r="H2037" s="3"/>
    </row>
    <row r="2038" spans="1:8" x14ac:dyDescent="0.25">
      <c r="A2038" s="3"/>
      <c r="B2038" s="3"/>
      <c r="C2038" s="3"/>
      <c r="D2038" s="3"/>
      <c r="E2038" s="3"/>
      <c r="F2038" s="3"/>
      <c r="G2038" s="3"/>
      <c r="H2038" s="3"/>
    </row>
    <row r="2039" spans="1:8" x14ac:dyDescent="0.25">
      <c r="A2039" s="3"/>
      <c r="B2039" s="3"/>
      <c r="C2039" s="3"/>
      <c r="D2039" s="3"/>
      <c r="E2039" s="3"/>
      <c r="F2039" s="3"/>
      <c r="G2039" s="3"/>
      <c r="H2039" s="3"/>
    </row>
    <row r="2040" spans="1:8" x14ac:dyDescent="0.25">
      <c r="A2040" s="3"/>
      <c r="B2040" s="3"/>
      <c r="C2040" s="3"/>
      <c r="D2040" s="3"/>
      <c r="E2040" s="3"/>
      <c r="F2040" s="3"/>
      <c r="G2040" s="3"/>
      <c r="H2040" s="3"/>
    </row>
    <row r="2041" spans="1:8" x14ac:dyDescent="0.25">
      <c r="A2041" s="3"/>
      <c r="B2041" s="3"/>
      <c r="C2041" s="3"/>
      <c r="D2041" s="3"/>
      <c r="E2041" s="3"/>
      <c r="F2041" s="3"/>
      <c r="G2041" s="3"/>
      <c r="H2041" s="3"/>
    </row>
    <row r="2042" spans="1:8" x14ac:dyDescent="0.25">
      <c r="A2042" s="3"/>
      <c r="B2042" s="3"/>
      <c r="C2042" s="3"/>
      <c r="D2042" s="3"/>
      <c r="E2042" s="3"/>
      <c r="F2042" s="3"/>
      <c r="G2042" s="3"/>
      <c r="H2042" s="3"/>
    </row>
    <row r="2043" spans="1:8" x14ac:dyDescent="0.25">
      <c r="A2043" s="3"/>
      <c r="B2043" s="3"/>
      <c r="C2043" s="3"/>
      <c r="D2043" s="3"/>
      <c r="E2043" s="3"/>
      <c r="F2043" s="3"/>
      <c r="G2043" s="3"/>
      <c r="H2043" s="3"/>
    </row>
    <row r="2044" spans="1:8" x14ac:dyDescent="0.25">
      <c r="A2044" s="3"/>
      <c r="B2044" s="3"/>
      <c r="C2044" s="3"/>
      <c r="D2044" s="3"/>
      <c r="E2044" s="3"/>
      <c r="F2044" s="3"/>
      <c r="G2044" s="3"/>
      <c r="H2044" s="3"/>
    </row>
    <row r="2045" spans="1:8" x14ac:dyDescent="0.25">
      <c r="A2045" s="3"/>
      <c r="B2045" s="3"/>
      <c r="C2045" s="3"/>
      <c r="D2045" s="3"/>
      <c r="E2045" s="3"/>
      <c r="F2045" s="3"/>
      <c r="G2045" s="3"/>
      <c r="H2045" s="3"/>
    </row>
    <row r="2046" spans="1:8" x14ac:dyDescent="0.25">
      <c r="A2046" s="3"/>
      <c r="B2046" s="3"/>
      <c r="C2046" s="3"/>
      <c r="D2046" s="3"/>
      <c r="E2046" s="3"/>
      <c r="F2046" s="3"/>
      <c r="G2046" s="3"/>
      <c r="H2046" s="3"/>
    </row>
    <row r="2047" spans="1:8" x14ac:dyDescent="0.25">
      <c r="A2047" s="3"/>
      <c r="B2047" s="3"/>
      <c r="C2047" s="3"/>
      <c r="D2047" s="3"/>
      <c r="E2047" s="3"/>
      <c r="F2047" s="3"/>
      <c r="G2047" s="3"/>
      <c r="H2047" s="3"/>
    </row>
    <row r="2048" spans="1:8" x14ac:dyDescent="0.25">
      <c r="A2048" s="3"/>
      <c r="B2048" s="3"/>
      <c r="C2048" s="3"/>
      <c r="D2048" s="3"/>
      <c r="E2048" s="3"/>
      <c r="F2048" s="3"/>
      <c r="G2048" s="3"/>
      <c r="H2048" s="3"/>
    </row>
    <row r="2049" spans="1:8" x14ac:dyDescent="0.25">
      <c r="A2049" s="3"/>
      <c r="B2049" s="3"/>
      <c r="C2049" s="3"/>
      <c r="D2049" s="3"/>
      <c r="E2049" s="3"/>
      <c r="F2049" s="3"/>
      <c r="G2049" s="3"/>
      <c r="H2049" s="3"/>
    </row>
    <row r="2050" spans="1:8" x14ac:dyDescent="0.25">
      <c r="A2050" s="3"/>
      <c r="B2050" s="3"/>
      <c r="C2050" s="3"/>
      <c r="D2050" s="3"/>
      <c r="E2050" s="3"/>
      <c r="F2050" s="3"/>
      <c r="G2050" s="3"/>
      <c r="H2050" s="3"/>
    </row>
    <row r="2051" spans="1:8" x14ac:dyDescent="0.25">
      <c r="A2051" s="3"/>
      <c r="B2051" s="3"/>
      <c r="C2051" s="3"/>
      <c r="D2051" s="3"/>
      <c r="E2051" s="3"/>
      <c r="F2051" s="3"/>
      <c r="G2051" s="3"/>
      <c r="H2051" s="3"/>
    </row>
    <row r="2052" spans="1:8" x14ac:dyDescent="0.25">
      <c r="A2052" s="3"/>
      <c r="B2052" s="3"/>
      <c r="C2052" s="3"/>
      <c r="D2052" s="3"/>
      <c r="E2052" s="3"/>
      <c r="F2052" s="3"/>
      <c r="G2052" s="3"/>
      <c r="H2052" s="3"/>
    </row>
    <row r="2053" spans="1:8" x14ac:dyDescent="0.25">
      <c r="A2053" s="3"/>
      <c r="B2053" s="3"/>
      <c r="C2053" s="3"/>
      <c r="D2053" s="3"/>
      <c r="E2053" s="3"/>
      <c r="F2053" s="3"/>
      <c r="G2053" s="3"/>
      <c r="H2053" s="3"/>
    </row>
    <row r="2054" spans="1:8" x14ac:dyDescent="0.25">
      <c r="A2054" s="3"/>
      <c r="B2054" s="3"/>
      <c r="C2054" s="3"/>
      <c r="D2054" s="3"/>
      <c r="E2054" s="3"/>
      <c r="F2054" s="3"/>
      <c r="G2054" s="3"/>
      <c r="H2054" s="3"/>
    </row>
    <row r="2055" spans="1:8" x14ac:dyDescent="0.25">
      <c r="A2055" s="3"/>
      <c r="B2055" s="3"/>
      <c r="C2055" s="3"/>
      <c r="D2055" s="3"/>
      <c r="E2055" s="3"/>
      <c r="F2055" s="3"/>
      <c r="G2055" s="3"/>
      <c r="H2055" s="3"/>
    </row>
    <row r="2056" spans="1:8" x14ac:dyDescent="0.25">
      <c r="A2056" s="3"/>
      <c r="B2056" s="3"/>
      <c r="C2056" s="3"/>
      <c r="D2056" s="3"/>
      <c r="E2056" s="3"/>
      <c r="F2056" s="3"/>
      <c r="G2056" s="3"/>
      <c r="H2056" s="3"/>
    </row>
    <row r="2057" spans="1:8" x14ac:dyDescent="0.25">
      <c r="A2057" s="3"/>
      <c r="B2057" s="3"/>
      <c r="C2057" s="3"/>
      <c r="D2057" s="3"/>
      <c r="E2057" s="3"/>
      <c r="F2057" s="3"/>
      <c r="G2057" s="3"/>
      <c r="H2057" s="3"/>
    </row>
    <row r="2058" spans="1:8" x14ac:dyDescent="0.25">
      <c r="A2058" s="3"/>
      <c r="B2058" s="3"/>
      <c r="C2058" s="3"/>
      <c r="D2058" s="3"/>
      <c r="E2058" s="3"/>
      <c r="F2058" s="3"/>
      <c r="G2058" s="3"/>
      <c r="H2058" s="3"/>
    </row>
    <row r="2059" spans="1:8" x14ac:dyDescent="0.25">
      <c r="A2059" s="3"/>
      <c r="B2059" s="3"/>
      <c r="C2059" s="3"/>
      <c r="D2059" s="3"/>
      <c r="E2059" s="3"/>
      <c r="F2059" s="3"/>
      <c r="G2059" s="3"/>
      <c r="H2059" s="3"/>
    </row>
    <row r="2060" spans="1:8" x14ac:dyDescent="0.25">
      <c r="A2060" s="3"/>
      <c r="B2060" s="3"/>
      <c r="C2060" s="3"/>
      <c r="D2060" s="3"/>
      <c r="E2060" s="3"/>
      <c r="F2060" s="3"/>
      <c r="G2060" s="3"/>
      <c r="H2060" s="3"/>
    </row>
    <row r="2061" spans="1:8" x14ac:dyDescent="0.25">
      <c r="A2061" s="3"/>
      <c r="B2061" s="3"/>
      <c r="C2061" s="3"/>
      <c r="D2061" s="3"/>
      <c r="E2061" s="3"/>
      <c r="F2061" s="3"/>
      <c r="G2061" s="3"/>
      <c r="H2061" s="3"/>
    </row>
    <row r="2062" spans="1:8" x14ac:dyDescent="0.25">
      <c r="A2062" s="3"/>
      <c r="B2062" s="3"/>
      <c r="C2062" s="3"/>
      <c r="D2062" s="3"/>
      <c r="E2062" s="3"/>
      <c r="F2062" s="3"/>
      <c r="G2062" s="3"/>
      <c r="H2062" s="3"/>
    </row>
    <row r="2063" spans="1:8" x14ac:dyDescent="0.25">
      <c r="A2063" s="3"/>
      <c r="B2063" s="3"/>
      <c r="C2063" s="3"/>
      <c r="D2063" s="3"/>
      <c r="E2063" s="3"/>
      <c r="F2063" s="3"/>
      <c r="G2063" s="3"/>
      <c r="H2063" s="3"/>
    </row>
    <row r="2064" spans="1:8" x14ac:dyDescent="0.25">
      <c r="A2064" s="3"/>
      <c r="B2064" s="3"/>
      <c r="C2064" s="3"/>
      <c r="D2064" s="3"/>
      <c r="E2064" s="3"/>
      <c r="F2064" s="3"/>
      <c r="G2064" s="3"/>
      <c r="H2064" s="3"/>
    </row>
    <row r="2065" spans="1:8" x14ac:dyDescent="0.25">
      <c r="A2065" s="3"/>
      <c r="B2065" s="3"/>
      <c r="C2065" s="3"/>
      <c r="D2065" s="3"/>
      <c r="E2065" s="3"/>
      <c r="F2065" s="3"/>
      <c r="G2065" s="3"/>
      <c r="H2065" s="3"/>
    </row>
    <row r="2066" spans="1:8" x14ac:dyDescent="0.25">
      <c r="A2066" s="3"/>
      <c r="B2066" s="3"/>
      <c r="C2066" s="3"/>
      <c r="D2066" s="3"/>
      <c r="E2066" s="3"/>
      <c r="F2066" s="3"/>
      <c r="G2066" s="3"/>
      <c r="H2066" s="3"/>
    </row>
    <row r="2067" spans="1:8" x14ac:dyDescent="0.25">
      <c r="A2067" s="3"/>
      <c r="B2067" s="3"/>
      <c r="C2067" s="3"/>
      <c r="D2067" s="3"/>
      <c r="E2067" s="3"/>
      <c r="F2067" s="3"/>
      <c r="G2067" s="3"/>
      <c r="H2067" s="3"/>
    </row>
    <row r="2068" spans="1:8" x14ac:dyDescent="0.25">
      <c r="A2068" s="3"/>
      <c r="B2068" s="3"/>
      <c r="C2068" s="3"/>
      <c r="D2068" s="3"/>
      <c r="E2068" s="3"/>
      <c r="F2068" s="3"/>
      <c r="G2068" s="3"/>
      <c r="H2068" s="3"/>
    </row>
    <row r="2069" spans="1:8" x14ac:dyDescent="0.25">
      <c r="A2069" s="3"/>
      <c r="B2069" s="3"/>
      <c r="C2069" s="3"/>
      <c r="D2069" s="3"/>
      <c r="E2069" s="3"/>
      <c r="F2069" s="3"/>
      <c r="G2069" s="3"/>
      <c r="H2069" s="3"/>
    </row>
    <row r="2070" spans="1:8" x14ac:dyDescent="0.25">
      <c r="A2070" s="3"/>
      <c r="B2070" s="3"/>
      <c r="C2070" s="3"/>
      <c r="D2070" s="3"/>
      <c r="E2070" s="3"/>
      <c r="F2070" s="3"/>
      <c r="G2070" s="3"/>
      <c r="H2070" s="3"/>
    </row>
    <row r="2071" spans="1:8" x14ac:dyDescent="0.25">
      <c r="A2071" s="3"/>
      <c r="B2071" s="3"/>
      <c r="C2071" s="3"/>
      <c r="D2071" s="3"/>
      <c r="E2071" s="3"/>
      <c r="F2071" s="3"/>
      <c r="G2071" s="3"/>
      <c r="H2071" s="3"/>
    </row>
    <row r="2072" spans="1:8" x14ac:dyDescent="0.25">
      <c r="A2072" s="3"/>
      <c r="B2072" s="3"/>
      <c r="C2072" s="3"/>
      <c r="D2072" s="3"/>
      <c r="E2072" s="3"/>
      <c r="F2072" s="3"/>
      <c r="G2072" s="3"/>
      <c r="H2072" s="3"/>
    </row>
    <row r="2073" spans="1:8" x14ac:dyDescent="0.25">
      <c r="A2073" s="3"/>
      <c r="B2073" s="3"/>
      <c r="C2073" s="3"/>
      <c r="D2073" s="3"/>
      <c r="E2073" s="3"/>
      <c r="F2073" s="3"/>
      <c r="G2073" s="3"/>
      <c r="H2073" s="3"/>
    </row>
    <row r="2074" spans="1:8" x14ac:dyDescent="0.25">
      <c r="A2074" s="3"/>
      <c r="B2074" s="3"/>
      <c r="C2074" s="3"/>
      <c r="D2074" s="3"/>
      <c r="E2074" s="3"/>
      <c r="F2074" s="3"/>
      <c r="G2074" s="3"/>
      <c r="H2074" s="3"/>
    </row>
    <row r="2075" spans="1:8" x14ac:dyDescent="0.25">
      <c r="A2075" s="3"/>
      <c r="B2075" s="3"/>
      <c r="C2075" s="3"/>
      <c r="D2075" s="3"/>
      <c r="E2075" s="3"/>
      <c r="F2075" s="3"/>
      <c r="G2075" s="3"/>
      <c r="H2075" s="3"/>
    </row>
    <row r="2076" spans="1:8" x14ac:dyDescent="0.25">
      <c r="A2076" s="3"/>
      <c r="B2076" s="3"/>
      <c r="C2076" s="3"/>
      <c r="D2076" s="3"/>
      <c r="E2076" s="3"/>
      <c r="F2076" s="3"/>
      <c r="G2076" s="3"/>
      <c r="H2076" s="3"/>
    </row>
    <row r="2077" spans="1:8" x14ac:dyDescent="0.25">
      <c r="A2077" s="3"/>
      <c r="B2077" s="3"/>
      <c r="C2077" s="3"/>
      <c r="D2077" s="3"/>
      <c r="E2077" s="3"/>
      <c r="F2077" s="3"/>
      <c r="G2077" s="3"/>
      <c r="H2077" s="3"/>
    </row>
    <row r="2078" spans="1:8" x14ac:dyDescent="0.25">
      <c r="A2078" s="3"/>
      <c r="B2078" s="3"/>
      <c r="C2078" s="3"/>
      <c r="D2078" s="3"/>
      <c r="E2078" s="3"/>
      <c r="F2078" s="3"/>
      <c r="G2078" s="3"/>
      <c r="H2078" s="3"/>
    </row>
    <row r="2079" spans="1:8" x14ac:dyDescent="0.25">
      <c r="A2079" s="3"/>
      <c r="B2079" s="3"/>
      <c r="C2079" s="3"/>
      <c r="D2079" s="3"/>
      <c r="E2079" s="3"/>
      <c r="F2079" s="3"/>
      <c r="G2079" s="3"/>
      <c r="H2079" s="3"/>
    </row>
    <row r="2080" spans="1:8" x14ac:dyDescent="0.25">
      <c r="A2080" s="3"/>
      <c r="B2080" s="3"/>
      <c r="C2080" s="3"/>
      <c r="D2080" s="3"/>
      <c r="E2080" s="3"/>
      <c r="F2080" s="3"/>
      <c r="G2080" s="3"/>
      <c r="H2080" s="3"/>
    </row>
    <row r="2081" spans="1:8" x14ac:dyDescent="0.25">
      <c r="A2081" s="3"/>
      <c r="B2081" s="3"/>
      <c r="C2081" s="3"/>
      <c r="D2081" s="3"/>
      <c r="E2081" s="3"/>
      <c r="F2081" s="3"/>
      <c r="G2081" s="3"/>
      <c r="H2081" s="3"/>
    </row>
    <row r="2082" spans="1:8" x14ac:dyDescent="0.25">
      <c r="A2082" s="3"/>
      <c r="B2082" s="3"/>
      <c r="C2082" s="3"/>
      <c r="D2082" s="3"/>
      <c r="E2082" s="3"/>
      <c r="F2082" s="3"/>
      <c r="G2082" s="3"/>
      <c r="H2082" s="3"/>
    </row>
    <row r="2083" spans="1:8" x14ac:dyDescent="0.25">
      <c r="A2083" s="3"/>
      <c r="B2083" s="3"/>
      <c r="C2083" s="3"/>
      <c r="D2083" s="3"/>
      <c r="E2083" s="3"/>
      <c r="F2083" s="3"/>
      <c r="G2083" s="3"/>
      <c r="H2083" s="3"/>
    </row>
    <row r="2084" spans="1:8" x14ac:dyDescent="0.25">
      <c r="A2084" s="3"/>
      <c r="B2084" s="3"/>
      <c r="C2084" s="3"/>
      <c r="D2084" s="3"/>
      <c r="E2084" s="3"/>
      <c r="F2084" s="3"/>
      <c r="G2084" s="3"/>
      <c r="H2084" s="3"/>
    </row>
    <row r="2085" spans="1:8" x14ac:dyDescent="0.25">
      <c r="A2085" s="3"/>
      <c r="B2085" s="3"/>
      <c r="C2085" s="3"/>
      <c r="D2085" s="3"/>
      <c r="E2085" s="3"/>
      <c r="F2085" s="3"/>
      <c r="G2085" s="3"/>
      <c r="H2085" s="3"/>
    </row>
    <row r="2086" spans="1:8" x14ac:dyDescent="0.25">
      <c r="A2086" s="3"/>
      <c r="B2086" s="3"/>
      <c r="C2086" s="3"/>
      <c r="D2086" s="3"/>
      <c r="E2086" s="3"/>
      <c r="F2086" s="3"/>
      <c r="G2086" s="3"/>
      <c r="H2086" s="3"/>
    </row>
    <row r="2087" spans="1:8" x14ac:dyDescent="0.25">
      <c r="A2087" s="3"/>
      <c r="B2087" s="3"/>
      <c r="C2087" s="3"/>
      <c r="D2087" s="3"/>
      <c r="E2087" s="3"/>
      <c r="F2087" s="3"/>
      <c r="G2087" s="3"/>
      <c r="H2087" s="3"/>
    </row>
    <row r="2088" spans="1:8" x14ac:dyDescent="0.25">
      <c r="A2088" s="3"/>
      <c r="B2088" s="3"/>
      <c r="C2088" s="3"/>
      <c r="D2088" s="3"/>
      <c r="E2088" s="3"/>
      <c r="F2088" s="3"/>
      <c r="G2088" s="3"/>
      <c r="H2088" s="3"/>
    </row>
    <row r="2089" spans="1:8" x14ac:dyDescent="0.25">
      <c r="A2089" s="3"/>
      <c r="B2089" s="3"/>
      <c r="C2089" s="3"/>
      <c r="D2089" s="3"/>
      <c r="E2089" s="3"/>
      <c r="F2089" s="3"/>
      <c r="G2089" s="3"/>
      <c r="H2089" s="3"/>
    </row>
    <row r="2090" spans="1:8" x14ac:dyDescent="0.25">
      <c r="A2090" s="3"/>
      <c r="B2090" s="3"/>
      <c r="C2090" s="3"/>
      <c r="D2090" s="3"/>
      <c r="E2090" s="3"/>
      <c r="F2090" s="3"/>
      <c r="G2090" s="3"/>
      <c r="H2090" s="3"/>
    </row>
    <row r="2091" spans="1:8" x14ac:dyDescent="0.25">
      <c r="A2091" s="3"/>
      <c r="B2091" s="3"/>
      <c r="C2091" s="3"/>
      <c r="D2091" s="3"/>
      <c r="E2091" s="3"/>
      <c r="F2091" s="3"/>
      <c r="G2091" s="3"/>
      <c r="H2091" s="3"/>
    </row>
    <row r="2092" spans="1:8" x14ac:dyDescent="0.25">
      <c r="A2092" s="3"/>
      <c r="B2092" s="3"/>
      <c r="C2092" s="3"/>
      <c r="D2092" s="3"/>
      <c r="E2092" s="3"/>
      <c r="F2092" s="3"/>
      <c r="G2092" s="3"/>
      <c r="H2092" s="3"/>
    </row>
    <row r="2093" spans="1:8" x14ac:dyDescent="0.25">
      <c r="A2093" s="3"/>
      <c r="B2093" s="3"/>
      <c r="C2093" s="3"/>
      <c r="D2093" s="3"/>
      <c r="E2093" s="3"/>
      <c r="F2093" s="3"/>
      <c r="G2093" s="3"/>
      <c r="H2093" s="3"/>
    </row>
    <row r="2094" spans="1:8" x14ac:dyDescent="0.25">
      <c r="A2094" s="3"/>
      <c r="B2094" s="3"/>
      <c r="C2094" s="3"/>
      <c r="D2094" s="3"/>
      <c r="E2094" s="3"/>
      <c r="F2094" s="3"/>
      <c r="G2094" s="3"/>
      <c r="H2094" s="3"/>
    </row>
    <row r="2095" spans="1:8" x14ac:dyDescent="0.25">
      <c r="A2095" s="3"/>
      <c r="B2095" s="3"/>
      <c r="C2095" s="3"/>
      <c r="D2095" s="3"/>
      <c r="E2095" s="3"/>
      <c r="F2095" s="3"/>
      <c r="G2095" s="3"/>
      <c r="H2095" s="3"/>
    </row>
    <row r="2096" spans="1:8" x14ac:dyDescent="0.25">
      <c r="A2096" s="3"/>
      <c r="B2096" s="3"/>
      <c r="C2096" s="3"/>
      <c r="D2096" s="3"/>
      <c r="E2096" s="3"/>
      <c r="F2096" s="3"/>
      <c r="G2096" s="3"/>
      <c r="H2096" s="3"/>
    </row>
    <row r="2097" spans="1:8" x14ac:dyDescent="0.25">
      <c r="A2097" s="3"/>
      <c r="B2097" s="3"/>
      <c r="C2097" s="3"/>
      <c r="D2097" s="3"/>
      <c r="E2097" s="3"/>
      <c r="F2097" s="3"/>
      <c r="G2097" s="3"/>
      <c r="H2097" s="3"/>
    </row>
    <row r="2098" spans="1:8" x14ac:dyDescent="0.25">
      <c r="A2098" s="3"/>
      <c r="B2098" s="3"/>
      <c r="C2098" s="3"/>
      <c r="D2098" s="3"/>
      <c r="E2098" s="3"/>
      <c r="F2098" s="3"/>
      <c r="G2098" s="3"/>
      <c r="H2098" s="3"/>
    </row>
    <row r="2099" spans="1:8" x14ac:dyDescent="0.25">
      <c r="A2099" s="3"/>
      <c r="B2099" s="3"/>
      <c r="C2099" s="3"/>
      <c r="D2099" s="3"/>
      <c r="E2099" s="3"/>
      <c r="F2099" s="3"/>
      <c r="G2099" s="3"/>
      <c r="H2099" s="3"/>
    </row>
    <row r="2100" spans="1:8" x14ac:dyDescent="0.25">
      <c r="A2100" s="3"/>
      <c r="B2100" s="3"/>
      <c r="C2100" s="3"/>
      <c r="D2100" s="3"/>
      <c r="E2100" s="3"/>
      <c r="F2100" s="3"/>
      <c r="G2100" s="3"/>
      <c r="H2100" s="3"/>
    </row>
    <row r="2101" spans="1:8" x14ac:dyDescent="0.25">
      <c r="A2101" s="3"/>
      <c r="B2101" s="3"/>
      <c r="C2101" s="3"/>
      <c r="D2101" s="3"/>
      <c r="E2101" s="3"/>
      <c r="F2101" s="3"/>
      <c r="G2101" s="3"/>
      <c r="H2101" s="3"/>
    </row>
    <row r="2102" spans="1:8" x14ac:dyDescent="0.25">
      <c r="A2102" s="3"/>
      <c r="B2102" s="3"/>
      <c r="C2102" s="3"/>
      <c r="D2102" s="3"/>
      <c r="E2102" s="3"/>
      <c r="F2102" s="3"/>
      <c r="G2102" s="3"/>
      <c r="H2102" s="3"/>
    </row>
    <row r="2103" spans="1:8" x14ac:dyDescent="0.25">
      <c r="A2103" s="3"/>
      <c r="B2103" s="3"/>
      <c r="C2103" s="3"/>
      <c r="D2103" s="3"/>
      <c r="E2103" s="3"/>
      <c r="F2103" s="3"/>
      <c r="G2103" s="3"/>
      <c r="H2103" s="3"/>
    </row>
    <row r="2104" spans="1:8" x14ac:dyDescent="0.25">
      <c r="A2104" s="3"/>
      <c r="B2104" s="3"/>
      <c r="C2104" s="3"/>
      <c r="D2104" s="3"/>
      <c r="E2104" s="3"/>
      <c r="F2104" s="3"/>
      <c r="G2104" s="3"/>
      <c r="H2104" s="3"/>
    </row>
    <row r="2105" spans="1:8" x14ac:dyDescent="0.25">
      <c r="A2105" s="3"/>
      <c r="B2105" s="3"/>
      <c r="C2105" s="3"/>
      <c r="D2105" s="3"/>
      <c r="E2105" s="3"/>
      <c r="F2105" s="3"/>
      <c r="G2105" s="3"/>
      <c r="H2105" s="3"/>
    </row>
    <row r="2106" spans="1:8" x14ac:dyDescent="0.25">
      <c r="A2106" s="3"/>
      <c r="B2106" s="3"/>
      <c r="C2106" s="3"/>
      <c r="D2106" s="3"/>
      <c r="E2106" s="3"/>
      <c r="F2106" s="3"/>
      <c r="G2106" s="3"/>
      <c r="H2106" s="3"/>
    </row>
    <row r="2107" spans="1:8" x14ac:dyDescent="0.25">
      <c r="A2107" s="3"/>
      <c r="B2107" s="3"/>
      <c r="C2107" s="3"/>
      <c r="D2107" s="3"/>
      <c r="E2107" s="3"/>
      <c r="F2107" s="3"/>
      <c r="G2107" s="3"/>
      <c r="H2107" s="3"/>
    </row>
    <row r="2108" spans="1:8" x14ac:dyDescent="0.25">
      <c r="A2108" s="3"/>
      <c r="B2108" s="3"/>
      <c r="C2108" s="3"/>
      <c r="D2108" s="3"/>
      <c r="E2108" s="3"/>
      <c r="F2108" s="3"/>
      <c r="G2108" s="3"/>
      <c r="H2108" s="3"/>
    </row>
    <row r="2109" spans="1:8" x14ac:dyDescent="0.25">
      <c r="A2109" s="3"/>
      <c r="B2109" s="3"/>
      <c r="C2109" s="3"/>
      <c r="D2109" s="3"/>
      <c r="E2109" s="3"/>
      <c r="F2109" s="3"/>
      <c r="G2109" s="3"/>
      <c r="H2109" s="3"/>
    </row>
    <row r="2110" spans="1:8" x14ac:dyDescent="0.25">
      <c r="A2110" s="3"/>
      <c r="B2110" s="3"/>
      <c r="C2110" s="3"/>
      <c r="D2110" s="3"/>
      <c r="E2110" s="3"/>
      <c r="F2110" s="3"/>
      <c r="G2110" s="3"/>
      <c r="H2110" s="3"/>
    </row>
    <row r="2111" spans="1:8" x14ac:dyDescent="0.25">
      <c r="A2111" s="3"/>
      <c r="B2111" s="3"/>
      <c r="C2111" s="3"/>
      <c r="D2111" s="3"/>
      <c r="E2111" s="3"/>
      <c r="F2111" s="3"/>
      <c r="G2111" s="3"/>
      <c r="H2111" s="3"/>
    </row>
    <row r="2112" spans="1:8" x14ac:dyDescent="0.25">
      <c r="A2112" s="3"/>
      <c r="B2112" s="3"/>
      <c r="C2112" s="3"/>
      <c r="D2112" s="3"/>
      <c r="E2112" s="3"/>
      <c r="F2112" s="3"/>
      <c r="G2112" s="3"/>
      <c r="H2112" s="3"/>
    </row>
    <row r="2113" spans="1:8" x14ac:dyDescent="0.25">
      <c r="A2113" s="3"/>
      <c r="B2113" s="3"/>
      <c r="C2113" s="3"/>
      <c r="D2113" s="3"/>
      <c r="E2113" s="3"/>
      <c r="F2113" s="3"/>
      <c r="G2113" s="3"/>
      <c r="H2113" s="3"/>
    </row>
    <row r="2114" spans="1:8" x14ac:dyDescent="0.25">
      <c r="A2114" s="3"/>
      <c r="B2114" s="3"/>
      <c r="C2114" s="3"/>
      <c r="D2114" s="3"/>
      <c r="E2114" s="3"/>
      <c r="F2114" s="3"/>
      <c r="G2114" s="3"/>
      <c r="H2114" s="3"/>
    </row>
    <row r="2115" spans="1:8" x14ac:dyDescent="0.25">
      <c r="A2115" s="3"/>
      <c r="B2115" s="3"/>
      <c r="C2115" s="3"/>
      <c r="D2115" s="3"/>
      <c r="E2115" s="3"/>
      <c r="F2115" s="3"/>
      <c r="G2115" s="3"/>
      <c r="H2115" s="3"/>
    </row>
    <row r="2116" spans="1:8" x14ac:dyDescent="0.25">
      <c r="A2116" s="3"/>
      <c r="B2116" s="3"/>
      <c r="C2116" s="3"/>
      <c r="D2116" s="3"/>
      <c r="E2116" s="3"/>
      <c r="F2116" s="3"/>
      <c r="G2116" s="3"/>
      <c r="H2116" s="3"/>
    </row>
    <row r="2117" spans="1:8" x14ac:dyDescent="0.25">
      <c r="A2117" s="3"/>
      <c r="B2117" s="3"/>
      <c r="C2117" s="3"/>
      <c r="D2117" s="3"/>
      <c r="E2117" s="3"/>
      <c r="F2117" s="3"/>
      <c r="G2117" s="3"/>
      <c r="H2117" s="3"/>
    </row>
    <row r="2118" spans="1:8" x14ac:dyDescent="0.25">
      <c r="A2118" s="3"/>
      <c r="B2118" s="3"/>
      <c r="C2118" s="3"/>
      <c r="D2118" s="3"/>
      <c r="E2118" s="3"/>
      <c r="F2118" s="3"/>
      <c r="G2118" s="3"/>
      <c r="H2118" s="3"/>
    </row>
    <row r="2119" spans="1:8" x14ac:dyDescent="0.25">
      <c r="A2119" s="3"/>
      <c r="B2119" s="3"/>
      <c r="C2119" s="3"/>
      <c r="D2119" s="3"/>
      <c r="E2119" s="3"/>
      <c r="F2119" s="3"/>
      <c r="G2119" s="3"/>
      <c r="H2119" s="3"/>
    </row>
    <row r="2120" spans="1:8" x14ac:dyDescent="0.25">
      <c r="A2120" s="3"/>
      <c r="B2120" s="3"/>
      <c r="C2120" s="3"/>
      <c r="D2120" s="3"/>
      <c r="E2120" s="3"/>
      <c r="F2120" s="3"/>
      <c r="G2120" s="3"/>
      <c r="H2120" s="3"/>
    </row>
    <row r="2121" spans="1:8" x14ac:dyDescent="0.25">
      <c r="A2121" s="3"/>
      <c r="B2121" s="3"/>
      <c r="C2121" s="3"/>
      <c r="D2121" s="3"/>
      <c r="E2121" s="3"/>
      <c r="F2121" s="3"/>
      <c r="G2121" s="3"/>
      <c r="H2121" s="3"/>
    </row>
    <row r="2122" spans="1:8" x14ac:dyDescent="0.25">
      <c r="A2122" s="3"/>
      <c r="B2122" s="3"/>
      <c r="C2122" s="3"/>
      <c r="D2122" s="3"/>
      <c r="E2122" s="3"/>
      <c r="F2122" s="3"/>
      <c r="G2122" s="3"/>
      <c r="H2122" s="3"/>
    </row>
    <row r="2123" spans="1:8" x14ac:dyDescent="0.25">
      <c r="A2123" s="3"/>
      <c r="B2123" s="3"/>
      <c r="C2123" s="3"/>
      <c r="D2123" s="3"/>
      <c r="E2123" s="3"/>
      <c r="F2123" s="3"/>
      <c r="G2123" s="3"/>
      <c r="H2123" s="3"/>
    </row>
    <row r="2124" spans="1:8" x14ac:dyDescent="0.25">
      <c r="A2124" s="3"/>
      <c r="B2124" s="3"/>
      <c r="C2124" s="3"/>
      <c r="D2124" s="3"/>
      <c r="E2124" s="3"/>
      <c r="F2124" s="3"/>
      <c r="G2124" s="3"/>
      <c r="H2124" s="3"/>
    </row>
    <row r="2125" spans="1:8" x14ac:dyDescent="0.25">
      <c r="A2125" s="3"/>
      <c r="B2125" s="3"/>
      <c r="C2125" s="3"/>
      <c r="D2125" s="3"/>
      <c r="E2125" s="3"/>
      <c r="F2125" s="3"/>
      <c r="G2125" s="3"/>
      <c r="H2125" s="3"/>
    </row>
    <row r="2126" spans="1:8" x14ac:dyDescent="0.25">
      <c r="A2126" s="3"/>
      <c r="B2126" s="3"/>
      <c r="C2126" s="3"/>
      <c r="D2126" s="3"/>
      <c r="E2126" s="3"/>
      <c r="F2126" s="3"/>
      <c r="G2126" s="3"/>
      <c r="H2126" s="3"/>
    </row>
    <row r="2127" spans="1:8" x14ac:dyDescent="0.25">
      <c r="A2127" s="3"/>
      <c r="B2127" s="3"/>
      <c r="C2127" s="3"/>
      <c r="D2127" s="3"/>
      <c r="E2127" s="3"/>
      <c r="F2127" s="3"/>
      <c r="G2127" s="3"/>
      <c r="H2127" s="3"/>
    </row>
    <row r="2128" spans="1:8" x14ac:dyDescent="0.25">
      <c r="A2128" s="3"/>
      <c r="B2128" s="3"/>
      <c r="C2128" s="3"/>
      <c r="D2128" s="3"/>
      <c r="E2128" s="3"/>
      <c r="F2128" s="3"/>
      <c r="G2128" s="3"/>
      <c r="H2128" s="3"/>
    </row>
    <row r="2129" spans="1:8" x14ac:dyDescent="0.25">
      <c r="A2129" s="3"/>
      <c r="B2129" s="3"/>
      <c r="C2129" s="3"/>
      <c r="D2129" s="3"/>
      <c r="E2129" s="3"/>
      <c r="F2129" s="3"/>
      <c r="G2129" s="3"/>
      <c r="H2129" s="3"/>
    </row>
    <row r="2130" spans="1:8" x14ac:dyDescent="0.25">
      <c r="A2130" s="3"/>
      <c r="B2130" s="3"/>
      <c r="C2130" s="3"/>
      <c r="D2130" s="3"/>
      <c r="E2130" s="3"/>
      <c r="F2130" s="3"/>
      <c r="G2130" s="3"/>
      <c r="H2130" s="3"/>
    </row>
    <row r="2131" spans="1:8" x14ac:dyDescent="0.25">
      <c r="A2131" s="3"/>
      <c r="B2131" s="3"/>
      <c r="C2131" s="3"/>
      <c r="D2131" s="3"/>
      <c r="E2131" s="3"/>
      <c r="F2131" s="3"/>
      <c r="G2131" s="3"/>
      <c r="H2131" s="3"/>
    </row>
    <row r="2132" spans="1:8" x14ac:dyDescent="0.25">
      <c r="A2132" s="3"/>
      <c r="B2132" s="3"/>
      <c r="C2132" s="3"/>
      <c r="D2132" s="3"/>
      <c r="E2132" s="3"/>
      <c r="F2132" s="3"/>
      <c r="G2132" s="3"/>
      <c r="H2132" s="3"/>
    </row>
    <row r="2133" spans="1:8" x14ac:dyDescent="0.25">
      <c r="A2133" s="3"/>
      <c r="B2133" s="3"/>
      <c r="C2133" s="3"/>
      <c r="D2133" s="3"/>
      <c r="E2133" s="3"/>
      <c r="F2133" s="3"/>
      <c r="G2133" s="3"/>
      <c r="H2133" s="3"/>
    </row>
    <row r="2134" spans="1:8" x14ac:dyDescent="0.25">
      <c r="A2134" s="3"/>
      <c r="B2134" s="3"/>
      <c r="C2134" s="3"/>
      <c r="D2134" s="3"/>
      <c r="E2134" s="3"/>
      <c r="F2134" s="3"/>
      <c r="G2134" s="3"/>
      <c r="H2134" s="3"/>
    </row>
    <row r="2135" spans="1:8" x14ac:dyDescent="0.25">
      <c r="A2135" s="3"/>
      <c r="B2135" s="3"/>
      <c r="C2135" s="3"/>
      <c r="D2135" s="3"/>
      <c r="E2135" s="3"/>
      <c r="F2135" s="3"/>
      <c r="G2135" s="3"/>
      <c r="H2135" s="3"/>
    </row>
    <row r="2136" spans="1:8" x14ac:dyDescent="0.25">
      <c r="A2136" s="3"/>
      <c r="B2136" s="3"/>
      <c r="C2136" s="3"/>
      <c r="D2136" s="3"/>
      <c r="E2136" s="3"/>
      <c r="F2136" s="3"/>
      <c r="G2136" s="3"/>
      <c r="H2136" s="3"/>
    </row>
    <row r="2137" spans="1:8" x14ac:dyDescent="0.25">
      <c r="A2137" s="3"/>
      <c r="B2137" s="3"/>
      <c r="C2137" s="3"/>
      <c r="D2137" s="3"/>
      <c r="E2137" s="3"/>
      <c r="F2137" s="3"/>
      <c r="G2137" s="3"/>
      <c r="H2137" s="3"/>
    </row>
    <row r="2138" spans="1:8" x14ac:dyDescent="0.25">
      <c r="A2138" s="3"/>
      <c r="B2138" s="3"/>
      <c r="C2138" s="3"/>
      <c r="D2138" s="3"/>
      <c r="E2138" s="3"/>
      <c r="F2138" s="3"/>
      <c r="G2138" s="3"/>
      <c r="H2138" s="3"/>
    </row>
    <row r="2139" spans="1:8" x14ac:dyDescent="0.25">
      <c r="A2139" s="3"/>
      <c r="B2139" s="3"/>
      <c r="C2139" s="3"/>
      <c r="D2139" s="3"/>
      <c r="E2139" s="3"/>
      <c r="F2139" s="3"/>
      <c r="G2139" s="3"/>
      <c r="H2139" s="3"/>
    </row>
    <row r="2140" spans="1:8" x14ac:dyDescent="0.25">
      <c r="A2140" s="3"/>
      <c r="B2140" s="3"/>
      <c r="C2140" s="3"/>
      <c r="D2140" s="3"/>
      <c r="E2140" s="3"/>
      <c r="F2140" s="3"/>
      <c r="G2140" s="3"/>
      <c r="H2140" s="3"/>
    </row>
    <row r="2141" spans="1:8" x14ac:dyDescent="0.25">
      <c r="A2141" s="3"/>
      <c r="B2141" s="3"/>
      <c r="C2141" s="3"/>
      <c r="D2141" s="3"/>
      <c r="E2141" s="3"/>
      <c r="F2141" s="3"/>
      <c r="G2141" s="3"/>
      <c r="H2141" s="3"/>
    </row>
    <row r="2142" spans="1:8" x14ac:dyDescent="0.25">
      <c r="A2142" s="3"/>
      <c r="B2142" s="3"/>
      <c r="C2142" s="3"/>
      <c r="D2142" s="3"/>
      <c r="E2142" s="3"/>
      <c r="F2142" s="3"/>
      <c r="G2142" s="3"/>
      <c r="H2142" s="3"/>
    </row>
    <row r="2143" spans="1:8" x14ac:dyDescent="0.25">
      <c r="A2143" s="3"/>
      <c r="B2143" s="3"/>
      <c r="C2143" s="3"/>
      <c r="D2143" s="3"/>
      <c r="E2143" s="3"/>
      <c r="F2143" s="3"/>
      <c r="G2143" s="3"/>
      <c r="H2143" s="3"/>
    </row>
    <row r="2144" spans="1:8" x14ac:dyDescent="0.25">
      <c r="A2144" s="3"/>
      <c r="B2144" s="3"/>
      <c r="C2144" s="3"/>
      <c r="D2144" s="3"/>
      <c r="E2144" s="3"/>
      <c r="F2144" s="3"/>
      <c r="G2144" s="3"/>
      <c r="H2144" s="3"/>
    </row>
    <row r="2145" spans="1:8" x14ac:dyDescent="0.25">
      <c r="A2145" s="3"/>
      <c r="B2145" s="3"/>
      <c r="C2145" s="3"/>
      <c r="D2145" s="3"/>
      <c r="E2145" s="3"/>
      <c r="F2145" s="3"/>
      <c r="G2145" s="3"/>
      <c r="H2145" s="3"/>
    </row>
    <row r="2146" spans="1:8" x14ac:dyDescent="0.25">
      <c r="A2146" s="3"/>
      <c r="B2146" s="3"/>
      <c r="C2146" s="3"/>
      <c r="D2146" s="3"/>
      <c r="E2146" s="3"/>
      <c r="F2146" s="3"/>
      <c r="G2146" s="3"/>
      <c r="H2146" s="3"/>
    </row>
    <row r="2147" spans="1:8" x14ac:dyDescent="0.25">
      <c r="A2147" s="3"/>
      <c r="B2147" s="3"/>
      <c r="C2147" s="3"/>
      <c r="D2147" s="3"/>
      <c r="E2147" s="3"/>
      <c r="F2147" s="3"/>
      <c r="G2147" s="3"/>
      <c r="H2147" s="3"/>
    </row>
    <row r="2148" spans="1:8" x14ac:dyDescent="0.25">
      <c r="A2148" s="3"/>
      <c r="B2148" s="3"/>
      <c r="C2148" s="3"/>
      <c r="D2148" s="3"/>
      <c r="E2148" s="3"/>
      <c r="F2148" s="3"/>
      <c r="G2148" s="3"/>
      <c r="H2148" s="3"/>
    </row>
    <row r="2149" spans="1:8" x14ac:dyDescent="0.25">
      <c r="A2149" s="3"/>
      <c r="B2149" s="3"/>
      <c r="C2149" s="3"/>
      <c r="D2149" s="3"/>
      <c r="E2149" s="3"/>
      <c r="F2149" s="3"/>
      <c r="G2149" s="3"/>
      <c r="H2149" s="3"/>
    </row>
    <row r="2150" spans="1:8" x14ac:dyDescent="0.25">
      <c r="A2150" s="3"/>
      <c r="B2150" s="3"/>
      <c r="C2150" s="3"/>
      <c r="D2150" s="3"/>
      <c r="E2150" s="3"/>
      <c r="F2150" s="3"/>
      <c r="G2150" s="3"/>
      <c r="H2150" s="3"/>
    </row>
    <row r="2151" spans="1:8" x14ac:dyDescent="0.25">
      <c r="A2151" s="3"/>
      <c r="B2151" s="3"/>
      <c r="C2151" s="3"/>
      <c r="D2151" s="3"/>
      <c r="E2151" s="3"/>
      <c r="F2151" s="3"/>
      <c r="G2151" s="3"/>
      <c r="H2151" s="3"/>
    </row>
    <row r="2152" spans="1:8" x14ac:dyDescent="0.25">
      <c r="A2152" s="3"/>
      <c r="B2152" s="3"/>
      <c r="C2152" s="3"/>
      <c r="D2152" s="3"/>
      <c r="E2152" s="3"/>
      <c r="F2152" s="3"/>
      <c r="G2152" s="3"/>
      <c r="H2152" s="3"/>
    </row>
    <row r="2153" spans="1:8" x14ac:dyDescent="0.25">
      <c r="A2153" s="3"/>
      <c r="B2153" s="3"/>
      <c r="C2153" s="3"/>
      <c r="D2153" s="3"/>
      <c r="E2153" s="3"/>
      <c r="F2153" s="3"/>
      <c r="G2153" s="3"/>
      <c r="H2153" s="3"/>
    </row>
    <row r="2154" spans="1:8" x14ac:dyDescent="0.25">
      <c r="A2154" s="3"/>
      <c r="B2154" s="3"/>
      <c r="C2154" s="3"/>
      <c r="D2154" s="3"/>
      <c r="E2154" s="3"/>
      <c r="F2154" s="3"/>
      <c r="G2154" s="3"/>
      <c r="H2154" s="3"/>
    </row>
    <row r="2155" spans="1:8" x14ac:dyDescent="0.25">
      <c r="A2155" s="3"/>
      <c r="B2155" s="3"/>
      <c r="C2155" s="3"/>
      <c r="D2155" s="3"/>
      <c r="E2155" s="3"/>
      <c r="F2155" s="3"/>
      <c r="G2155" s="3"/>
      <c r="H2155" s="3"/>
    </row>
    <row r="2156" spans="1:8" x14ac:dyDescent="0.25">
      <c r="A2156" s="3"/>
      <c r="B2156" s="3"/>
      <c r="C2156" s="3"/>
      <c r="D2156" s="3"/>
      <c r="E2156" s="3"/>
      <c r="F2156" s="3"/>
      <c r="G2156" s="3"/>
      <c r="H2156" s="3"/>
    </row>
    <row r="2157" spans="1:8" x14ac:dyDescent="0.25">
      <c r="A2157" s="3"/>
      <c r="B2157" s="3"/>
      <c r="C2157" s="3"/>
      <c r="D2157" s="3"/>
      <c r="E2157" s="3"/>
      <c r="F2157" s="3"/>
      <c r="G2157" s="3"/>
      <c r="H2157" s="3"/>
    </row>
    <row r="2158" spans="1:8" x14ac:dyDescent="0.25">
      <c r="A2158" s="3"/>
      <c r="B2158" s="3"/>
      <c r="C2158" s="3"/>
      <c r="D2158" s="3"/>
      <c r="E2158" s="3"/>
      <c r="F2158" s="3"/>
      <c r="G2158" s="3"/>
      <c r="H2158" s="3"/>
    </row>
    <row r="2159" spans="1:8" x14ac:dyDescent="0.25">
      <c r="A2159" s="3"/>
      <c r="B2159" s="3"/>
      <c r="C2159" s="3"/>
      <c r="D2159" s="3"/>
      <c r="E2159" s="3"/>
      <c r="F2159" s="3"/>
      <c r="G2159" s="3"/>
      <c r="H2159" s="3"/>
    </row>
    <row r="2160" spans="1:8" x14ac:dyDescent="0.25">
      <c r="A2160" s="3"/>
      <c r="B2160" s="3"/>
      <c r="C2160" s="3"/>
      <c r="D2160" s="3"/>
      <c r="E2160" s="3"/>
      <c r="F2160" s="3"/>
      <c r="G2160" s="3"/>
      <c r="H2160" s="3"/>
    </row>
    <row r="2161" spans="1:8" x14ac:dyDescent="0.25">
      <c r="A2161" s="3"/>
      <c r="B2161" s="3"/>
      <c r="C2161" s="3"/>
      <c r="D2161" s="3"/>
      <c r="E2161" s="3"/>
      <c r="F2161" s="3"/>
      <c r="G2161" s="3"/>
      <c r="H2161" s="3"/>
    </row>
    <row r="2162" spans="1:8" x14ac:dyDescent="0.25">
      <c r="A2162" s="3"/>
      <c r="B2162" s="3"/>
      <c r="C2162" s="3"/>
      <c r="D2162" s="3"/>
      <c r="E2162" s="3"/>
      <c r="F2162" s="3"/>
      <c r="G2162" s="3"/>
      <c r="H2162" s="3"/>
    </row>
    <row r="2163" spans="1:8" x14ac:dyDescent="0.25">
      <c r="A2163" s="3"/>
      <c r="B2163" s="3"/>
      <c r="C2163" s="3"/>
      <c r="D2163" s="3"/>
      <c r="E2163" s="3"/>
      <c r="F2163" s="3"/>
      <c r="G2163" s="3"/>
      <c r="H2163" s="3"/>
    </row>
    <row r="2164" spans="1:8" x14ac:dyDescent="0.25">
      <c r="A2164" s="3"/>
      <c r="B2164" s="3"/>
      <c r="C2164" s="3"/>
      <c r="D2164" s="3"/>
      <c r="E2164" s="3"/>
      <c r="F2164" s="3"/>
      <c r="G2164" s="3"/>
      <c r="H2164" s="3"/>
    </row>
    <row r="2165" spans="1:8" x14ac:dyDescent="0.25">
      <c r="A2165" s="3"/>
      <c r="B2165" s="3"/>
      <c r="C2165" s="3"/>
      <c r="D2165" s="3"/>
      <c r="E2165" s="3"/>
      <c r="F2165" s="3"/>
      <c r="G2165" s="3"/>
      <c r="H2165" s="3"/>
    </row>
    <row r="2166" spans="1:8" x14ac:dyDescent="0.25">
      <c r="A2166" s="3"/>
      <c r="B2166" s="3"/>
      <c r="C2166" s="3"/>
      <c r="D2166" s="3"/>
      <c r="E2166" s="3"/>
      <c r="F2166" s="3"/>
      <c r="G2166" s="3"/>
      <c r="H2166" s="3"/>
    </row>
    <row r="2167" spans="1:8" x14ac:dyDescent="0.25">
      <c r="A2167" s="3"/>
      <c r="B2167" s="3"/>
      <c r="C2167" s="3"/>
      <c r="D2167" s="3"/>
      <c r="E2167" s="3"/>
      <c r="F2167" s="3"/>
      <c r="G2167" s="3"/>
      <c r="H2167" s="3"/>
    </row>
    <row r="2168" spans="1:8" x14ac:dyDescent="0.25">
      <c r="A2168" s="3"/>
      <c r="B2168" s="3"/>
      <c r="C2168" s="3"/>
      <c r="D2168" s="3"/>
      <c r="E2168" s="3"/>
      <c r="F2168" s="3"/>
      <c r="G2168" s="3"/>
      <c r="H2168" s="3"/>
    </row>
    <row r="2169" spans="1:8" x14ac:dyDescent="0.25">
      <c r="A2169" s="3"/>
      <c r="B2169" s="3"/>
      <c r="C2169" s="3"/>
      <c r="D2169" s="3"/>
      <c r="E2169" s="3"/>
      <c r="F2169" s="3"/>
      <c r="G2169" s="3"/>
      <c r="H2169" s="3"/>
    </row>
    <row r="2170" spans="1:8" x14ac:dyDescent="0.25">
      <c r="A2170" s="3"/>
      <c r="B2170" s="3"/>
      <c r="C2170" s="3"/>
      <c r="D2170" s="3"/>
      <c r="E2170" s="3"/>
      <c r="F2170" s="3"/>
      <c r="G2170" s="3"/>
      <c r="H2170" s="3"/>
    </row>
    <row r="2171" spans="1:8" x14ac:dyDescent="0.25">
      <c r="A2171" s="3"/>
      <c r="B2171" s="3"/>
      <c r="C2171" s="3"/>
      <c r="D2171" s="3"/>
      <c r="E2171" s="3"/>
      <c r="F2171" s="3"/>
      <c r="G2171" s="3"/>
      <c r="H2171" s="3"/>
    </row>
    <row r="2172" spans="1:8" x14ac:dyDescent="0.25">
      <c r="A2172" s="3"/>
      <c r="B2172" s="3"/>
      <c r="C2172" s="3"/>
      <c r="D2172" s="3"/>
      <c r="E2172" s="3"/>
      <c r="F2172" s="3"/>
      <c r="G2172" s="3"/>
      <c r="H2172" s="3"/>
    </row>
    <row r="2173" spans="1:8" x14ac:dyDescent="0.25">
      <c r="A2173" s="3"/>
      <c r="B2173" s="3"/>
      <c r="C2173" s="3"/>
      <c r="D2173" s="3"/>
      <c r="E2173" s="3"/>
      <c r="F2173" s="3"/>
      <c r="G2173" s="3"/>
      <c r="H2173" s="3"/>
    </row>
    <row r="2174" spans="1:8" x14ac:dyDescent="0.25">
      <c r="A2174" s="3"/>
      <c r="B2174" s="3"/>
      <c r="C2174" s="3"/>
      <c r="D2174" s="3"/>
      <c r="E2174" s="3"/>
      <c r="F2174" s="3"/>
      <c r="G2174" s="3"/>
      <c r="H2174" s="3"/>
    </row>
    <row r="2175" spans="1:8" x14ac:dyDescent="0.25">
      <c r="A2175" s="3"/>
      <c r="B2175" s="3"/>
      <c r="C2175" s="3"/>
      <c r="D2175" s="3"/>
      <c r="E2175" s="3"/>
      <c r="F2175" s="3"/>
      <c r="G2175" s="3"/>
      <c r="H2175" s="3"/>
    </row>
    <row r="2176" spans="1:8" x14ac:dyDescent="0.25">
      <c r="A2176" s="3"/>
      <c r="B2176" s="3"/>
      <c r="C2176" s="3"/>
      <c r="D2176" s="3"/>
      <c r="E2176" s="3"/>
      <c r="F2176" s="3"/>
      <c r="G2176" s="3"/>
      <c r="H2176" s="3"/>
    </row>
    <row r="2177" spans="1:8" x14ac:dyDescent="0.25">
      <c r="A2177" s="3"/>
      <c r="B2177" s="3"/>
      <c r="C2177" s="3"/>
      <c r="D2177" s="3"/>
      <c r="E2177" s="3"/>
      <c r="F2177" s="3"/>
      <c r="G2177" s="3"/>
      <c r="H2177" s="3"/>
    </row>
    <row r="2178" spans="1:8" x14ac:dyDescent="0.25">
      <c r="A2178" s="3"/>
      <c r="B2178" s="3"/>
      <c r="C2178" s="3"/>
      <c r="D2178" s="3"/>
      <c r="E2178" s="3"/>
      <c r="F2178" s="3"/>
      <c r="G2178" s="3"/>
      <c r="H2178" s="3"/>
    </row>
    <row r="2179" spans="1:8" x14ac:dyDescent="0.25">
      <c r="A2179" s="3"/>
      <c r="B2179" s="3"/>
      <c r="C2179" s="3"/>
      <c r="D2179" s="3"/>
      <c r="E2179" s="3"/>
      <c r="F2179" s="3"/>
      <c r="G2179" s="3"/>
      <c r="H2179" s="3"/>
    </row>
    <row r="2180" spans="1:8" x14ac:dyDescent="0.25">
      <c r="A2180" s="3"/>
      <c r="B2180" s="3"/>
      <c r="C2180" s="3"/>
      <c r="D2180" s="3"/>
      <c r="E2180" s="3"/>
      <c r="F2180" s="3"/>
      <c r="G2180" s="3"/>
      <c r="H2180" s="3"/>
    </row>
    <row r="2181" spans="1:8" x14ac:dyDescent="0.25">
      <c r="A2181" s="3"/>
      <c r="B2181" s="3"/>
      <c r="C2181" s="3"/>
      <c r="D2181" s="3"/>
      <c r="E2181" s="3"/>
      <c r="F2181" s="3"/>
      <c r="G2181" s="3"/>
      <c r="H2181" s="3"/>
    </row>
    <row r="2182" spans="1:8" x14ac:dyDescent="0.25">
      <c r="A2182" s="3"/>
      <c r="B2182" s="3"/>
      <c r="C2182" s="3"/>
      <c r="D2182" s="3"/>
      <c r="E2182" s="3"/>
      <c r="F2182" s="3"/>
      <c r="G2182" s="3"/>
      <c r="H2182" s="3"/>
    </row>
    <row r="2183" spans="1:8" x14ac:dyDescent="0.25">
      <c r="A2183" s="3"/>
      <c r="B2183" s="3"/>
      <c r="C2183" s="3"/>
      <c r="D2183" s="3"/>
      <c r="E2183" s="3"/>
      <c r="F2183" s="3"/>
      <c r="G2183" s="3"/>
      <c r="H2183" s="3"/>
    </row>
    <row r="2184" spans="1:8" x14ac:dyDescent="0.25">
      <c r="A2184" s="3"/>
      <c r="B2184" s="3"/>
      <c r="C2184" s="3"/>
      <c r="D2184" s="3"/>
      <c r="E2184" s="3"/>
      <c r="F2184" s="3"/>
      <c r="G2184" s="3"/>
      <c r="H2184" s="3"/>
    </row>
    <row r="2185" spans="1:8" x14ac:dyDescent="0.25">
      <c r="A2185" s="3"/>
      <c r="B2185" s="3"/>
      <c r="C2185" s="3"/>
      <c r="D2185" s="3"/>
      <c r="E2185" s="3"/>
      <c r="F2185" s="3"/>
      <c r="G2185" s="3"/>
      <c r="H2185" s="3"/>
    </row>
    <row r="2186" spans="1:8" x14ac:dyDescent="0.25">
      <c r="A2186" s="3"/>
      <c r="B2186" s="3"/>
      <c r="C2186" s="3"/>
      <c r="D2186" s="3"/>
      <c r="E2186" s="3"/>
      <c r="F2186" s="3"/>
      <c r="G2186" s="3"/>
      <c r="H2186" s="3"/>
    </row>
    <row r="2187" spans="1:8" x14ac:dyDescent="0.25">
      <c r="A2187" s="3"/>
      <c r="B2187" s="3"/>
      <c r="C2187" s="3"/>
      <c r="D2187" s="3"/>
      <c r="E2187" s="3"/>
      <c r="F2187" s="3"/>
      <c r="G2187" s="3"/>
      <c r="H2187" s="3"/>
    </row>
    <row r="2188" spans="1:8" x14ac:dyDescent="0.25">
      <c r="A2188" s="3"/>
      <c r="B2188" s="3"/>
      <c r="C2188" s="3"/>
      <c r="D2188" s="3"/>
      <c r="E2188" s="3"/>
      <c r="F2188" s="3"/>
      <c r="G2188" s="3"/>
      <c r="H2188" s="3"/>
    </row>
    <row r="2189" spans="1:8" x14ac:dyDescent="0.25">
      <c r="A2189" s="3"/>
      <c r="B2189" s="3"/>
      <c r="C2189" s="3"/>
      <c r="D2189" s="3"/>
      <c r="E2189" s="3"/>
      <c r="F2189" s="3"/>
      <c r="G2189" s="3"/>
      <c r="H2189" s="3"/>
    </row>
    <row r="2190" spans="1:8" x14ac:dyDescent="0.25">
      <c r="A2190" s="3"/>
      <c r="B2190" s="3"/>
      <c r="C2190" s="3"/>
      <c r="D2190" s="3"/>
      <c r="E2190" s="3"/>
      <c r="F2190" s="3"/>
      <c r="G2190" s="3"/>
      <c r="H2190" s="3"/>
    </row>
    <row r="2191" spans="1:8" x14ac:dyDescent="0.25">
      <c r="A2191" s="3"/>
      <c r="B2191" s="3"/>
      <c r="C2191" s="3"/>
      <c r="D2191" s="3"/>
      <c r="E2191" s="3"/>
      <c r="F2191" s="3"/>
      <c r="G2191" s="3"/>
      <c r="H2191" s="3"/>
    </row>
    <row r="2192" spans="1:8" x14ac:dyDescent="0.25">
      <c r="A2192" s="3"/>
      <c r="B2192" s="3"/>
      <c r="C2192" s="3"/>
      <c r="D2192" s="3"/>
      <c r="E2192" s="3"/>
      <c r="F2192" s="3"/>
      <c r="G2192" s="3"/>
      <c r="H2192" s="3"/>
    </row>
    <row r="2193" spans="1:8" x14ac:dyDescent="0.25">
      <c r="A2193" s="3"/>
      <c r="B2193" s="3"/>
      <c r="C2193" s="3"/>
      <c r="D2193" s="3"/>
      <c r="E2193" s="3"/>
      <c r="F2193" s="3"/>
      <c r="G2193" s="3"/>
      <c r="H2193" s="3"/>
    </row>
    <row r="2194" spans="1:8" x14ac:dyDescent="0.25">
      <c r="A2194" s="3"/>
      <c r="B2194" s="3"/>
      <c r="C2194" s="3"/>
      <c r="D2194" s="3"/>
      <c r="E2194" s="3"/>
      <c r="F2194" s="3"/>
      <c r="G2194" s="3"/>
      <c r="H2194" s="3"/>
    </row>
    <row r="2195" spans="1:8" x14ac:dyDescent="0.25">
      <c r="A2195" s="3"/>
      <c r="B2195" s="3"/>
      <c r="C2195" s="3"/>
      <c r="D2195" s="3"/>
      <c r="E2195" s="3"/>
      <c r="F2195" s="3"/>
      <c r="G2195" s="3"/>
      <c r="H2195" s="3"/>
    </row>
    <row r="2196" spans="1:8" x14ac:dyDescent="0.25">
      <c r="A2196" s="3"/>
      <c r="B2196" s="3"/>
      <c r="C2196" s="3"/>
      <c r="D2196" s="3"/>
      <c r="E2196" s="3"/>
      <c r="F2196" s="3"/>
      <c r="G2196" s="3"/>
      <c r="H2196" s="3"/>
    </row>
    <row r="2197" spans="1:8" x14ac:dyDescent="0.25">
      <c r="A2197" s="3"/>
      <c r="B2197" s="3"/>
      <c r="C2197" s="3"/>
      <c r="D2197" s="3"/>
      <c r="E2197" s="3"/>
      <c r="F2197" s="3"/>
      <c r="G2197" s="3"/>
      <c r="H2197" s="3"/>
    </row>
    <row r="2198" spans="1:8" x14ac:dyDescent="0.25">
      <c r="A2198" s="3"/>
      <c r="B2198" s="3"/>
      <c r="C2198" s="3"/>
      <c r="D2198" s="3"/>
      <c r="E2198" s="3"/>
      <c r="F2198" s="3"/>
      <c r="G2198" s="3"/>
      <c r="H2198" s="3"/>
    </row>
    <row r="2199" spans="1:8" x14ac:dyDescent="0.25">
      <c r="A2199" s="3"/>
      <c r="B2199" s="3"/>
      <c r="C2199" s="3"/>
      <c r="D2199" s="3"/>
      <c r="E2199" s="3"/>
      <c r="F2199" s="3"/>
      <c r="G2199" s="3"/>
      <c r="H2199" s="3"/>
    </row>
    <row r="2200" spans="1:8" x14ac:dyDescent="0.25">
      <c r="A2200" s="3"/>
      <c r="B2200" s="3"/>
      <c r="C2200" s="3"/>
      <c r="D2200" s="3"/>
      <c r="E2200" s="3"/>
      <c r="F2200" s="3"/>
      <c r="G2200" s="3"/>
      <c r="H2200" s="3"/>
    </row>
    <row r="2201" spans="1:8" x14ac:dyDescent="0.25">
      <c r="A2201" s="3"/>
      <c r="B2201" s="3"/>
      <c r="C2201" s="3"/>
      <c r="D2201" s="3"/>
      <c r="E2201" s="3"/>
      <c r="F2201" s="3"/>
      <c r="G2201" s="3"/>
      <c r="H2201" s="3"/>
    </row>
    <row r="2202" spans="1:8" x14ac:dyDescent="0.25">
      <c r="A2202" s="3"/>
      <c r="B2202" s="3"/>
      <c r="C2202" s="3"/>
      <c r="D2202" s="3"/>
      <c r="E2202" s="3"/>
      <c r="F2202" s="3"/>
      <c r="G2202" s="3"/>
      <c r="H2202" s="3"/>
    </row>
    <row r="2203" spans="1:8" x14ac:dyDescent="0.25">
      <c r="A2203" s="3"/>
      <c r="B2203" s="3"/>
      <c r="C2203" s="3"/>
      <c r="D2203" s="3"/>
      <c r="E2203" s="3"/>
      <c r="F2203" s="3"/>
      <c r="G2203" s="3"/>
      <c r="H2203" s="3"/>
    </row>
    <row r="2204" spans="1:8" x14ac:dyDescent="0.25">
      <c r="A2204" s="3"/>
      <c r="B2204" s="3"/>
      <c r="C2204" s="3"/>
      <c r="D2204" s="3"/>
      <c r="E2204" s="3"/>
      <c r="F2204" s="3"/>
      <c r="G2204" s="3"/>
      <c r="H2204" s="3"/>
    </row>
    <row r="2205" spans="1:8" x14ac:dyDescent="0.25">
      <c r="A2205" s="3"/>
      <c r="B2205" s="3"/>
      <c r="C2205" s="3"/>
      <c r="D2205" s="3"/>
      <c r="E2205" s="3"/>
      <c r="F2205" s="3"/>
      <c r="G2205" s="3"/>
      <c r="H2205" s="3"/>
    </row>
    <row r="2206" spans="1:8" x14ac:dyDescent="0.25">
      <c r="A2206" s="3"/>
      <c r="B2206" s="3"/>
      <c r="C2206" s="3"/>
      <c r="D2206" s="3"/>
      <c r="E2206" s="3"/>
      <c r="F2206" s="3"/>
      <c r="G2206" s="3"/>
      <c r="H2206" s="3"/>
    </row>
    <row r="2207" spans="1:8" x14ac:dyDescent="0.25">
      <c r="A2207" s="3"/>
      <c r="B2207" s="3"/>
      <c r="C2207" s="3"/>
      <c r="D2207" s="3"/>
      <c r="E2207" s="3"/>
      <c r="F2207" s="3"/>
      <c r="G2207" s="3"/>
      <c r="H2207" s="3"/>
    </row>
    <row r="2208" spans="1:8" x14ac:dyDescent="0.25">
      <c r="A2208" s="3"/>
      <c r="B2208" s="3"/>
      <c r="C2208" s="3"/>
      <c r="D2208" s="3"/>
      <c r="E2208" s="3"/>
      <c r="F2208" s="3"/>
      <c r="G2208" s="3"/>
      <c r="H2208" s="3"/>
    </row>
    <row r="2209" spans="1:8" x14ac:dyDescent="0.25">
      <c r="A2209" s="3"/>
      <c r="B2209" s="3"/>
      <c r="C2209" s="3"/>
      <c r="D2209" s="3"/>
      <c r="E2209" s="3"/>
      <c r="F2209" s="3"/>
      <c r="G2209" s="3"/>
      <c r="H2209" s="3"/>
    </row>
    <row r="2210" spans="1:8" x14ac:dyDescent="0.25">
      <c r="A2210" s="3"/>
      <c r="B2210" s="3"/>
      <c r="C2210" s="3"/>
      <c r="D2210" s="3"/>
      <c r="E2210" s="3"/>
      <c r="F2210" s="3"/>
      <c r="G2210" s="3"/>
      <c r="H2210" s="3"/>
    </row>
    <row r="2211" spans="1:8" x14ac:dyDescent="0.25">
      <c r="A2211" s="3"/>
      <c r="B2211" s="3"/>
      <c r="C2211" s="3"/>
      <c r="D2211" s="3"/>
      <c r="E2211" s="3"/>
      <c r="F2211" s="3"/>
      <c r="G2211" s="3"/>
      <c r="H2211" s="3"/>
    </row>
    <row r="2212" spans="1:8" x14ac:dyDescent="0.25">
      <c r="A2212" s="3"/>
      <c r="B2212" s="3"/>
      <c r="C2212" s="3"/>
      <c r="D2212" s="3"/>
      <c r="E2212" s="3"/>
      <c r="F2212" s="3"/>
      <c r="G2212" s="3"/>
      <c r="H2212" s="3"/>
    </row>
    <row r="2213" spans="1:8" x14ac:dyDescent="0.25">
      <c r="A2213" s="3"/>
      <c r="B2213" s="3"/>
      <c r="C2213" s="3"/>
      <c r="D2213" s="3"/>
      <c r="E2213" s="3"/>
      <c r="F2213" s="3"/>
      <c r="G2213" s="3"/>
      <c r="H2213" s="3"/>
    </row>
    <row r="2214" spans="1:8" x14ac:dyDescent="0.25">
      <c r="A2214" s="3"/>
      <c r="B2214" s="3"/>
      <c r="C2214" s="3"/>
      <c r="D2214" s="3"/>
      <c r="E2214" s="3"/>
      <c r="F2214" s="3"/>
      <c r="G2214" s="3"/>
      <c r="H2214" s="3"/>
    </row>
    <row r="2215" spans="1:8" x14ac:dyDescent="0.25">
      <c r="A2215" s="3"/>
      <c r="B2215" s="3"/>
      <c r="C2215" s="3"/>
      <c r="D2215" s="3"/>
      <c r="E2215" s="3"/>
      <c r="F2215" s="3"/>
      <c r="G2215" s="3"/>
      <c r="H2215" s="3"/>
    </row>
    <row r="2216" spans="1:8" x14ac:dyDescent="0.25">
      <c r="A2216" s="3"/>
      <c r="B2216" s="3"/>
      <c r="C2216" s="3"/>
      <c r="D2216" s="3"/>
      <c r="E2216" s="3"/>
      <c r="F2216" s="3"/>
      <c r="G2216" s="3"/>
      <c r="H2216" s="3"/>
    </row>
    <row r="2217" spans="1:8" x14ac:dyDescent="0.25">
      <c r="A2217" s="3"/>
      <c r="B2217" s="3"/>
      <c r="C2217" s="3"/>
      <c r="D2217" s="3"/>
      <c r="E2217" s="3"/>
      <c r="F2217" s="3"/>
      <c r="G2217" s="3"/>
      <c r="H2217" s="3"/>
    </row>
    <row r="2218" spans="1:8" x14ac:dyDescent="0.25">
      <c r="A2218" s="3"/>
      <c r="B2218" s="3"/>
      <c r="C2218" s="3"/>
      <c r="D2218" s="3"/>
      <c r="E2218" s="3"/>
      <c r="F2218" s="3"/>
      <c r="G2218" s="3"/>
      <c r="H2218" s="3"/>
    </row>
    <row r="2219" spans="1:8" x14ac:dyDescent="0.25">
      <c r="A2219" s="3"/>
      <c r="B2219" s="3"/>
      <c r="C2219" s="3"/>
      <c r="D2219" s="3"/>
      <c r="E2219" s="3"/>
      <c r="F2219" s="3"/>
      <c r="G2219" s="3"/>
      <c r="H2219" s="3"/>
    </row>
    <row r="2220" spans="1:8" x14ac:dyDescent="0.25">
      <c r="A2220" s="3"/>
      <c r="B2220" s="3"/>
      <c r="C2220" s="3"/>
      <c r="D2220" s="3"/>
      <c r="E2220" s="3"/>
      <c r="F2220" s="3"/>
      <c r="G2220" s="3"/>
      <c r="H2220" s="3"/>
    </row>
    <row r="2221" spans="1:8" x14ac:dyDescent="0.25">
      <c r="A2221" s="3"/>
      <c r="B2221" s="3"/>
      <c r="C2221" s="3"/>
      <c r="D2221" s="3"/>
      <c r="E2221" s="3"/>
      <c r="F2221" s="3"/>
      <c r="G2221" s="3"/>
      <c r="H2221" s="3"/>
    </row>
    <row r="2222" spans="1:8" x14ac:dyDescent="0.25">
      <c r="A2222" s="3"/>
      <c r="B2222" s="3"/>
      <c r="C2222" s="3"/>
      <c r="D2222" s="3"/>
      <c r="E2222" s="3"/>
      <c r="F2222" s="3"/>
      <c r="G2222" s="3"/>
      <c r="H2222" s="3"/>
    </row>
    <row r="2223" spans="1:8" x14ac:dyDescent="0.25">
      <c r="A2223" s="3"/>
      <c r="B2223" s="3"/>
      <c r="C2223" s="3"/>
      <c r="D2223" s="3"/>
      <c r="E2223" s="3"/>
      <c r="F2223" s="3"/>
      <c r="G2223" s="3"/>
      <c r="H2223" s="3"/>
    </row>
    <row r="2224" spans="1:8" x14ac:dyDescent="0.25">
      <c r="A2224" s="3"/>
      <c r="B2224" s="3"/>
      <c r="C2224" s="3"/>
      <c r="D2224" s="3"/>
      <c r="E2224" s="3"/>
      <c r="F2224" s="3"/>
      <c r="G2224" s="3"/>
      <c r="H2224" s="3"/>
    </row>
    <row r="2225" spans="1:8" x14ac:dyDescent="0.25">
      <c r="A2225" s="3"/>
      <c r="B2225" s="3"/>
      <c r="C2225" s="3"/>
      <c r="D2225" s="3"/>
      <c r="E2225" s="3"/>
      <c r="F2225" s="3"/>
      <c r="G2225" s="3"/>
      <c r="H2225" s="3"/>
    </row>
    <row r="2226" spans="1:8" x14ac:dyDescent="0.25">
      <c r="A2226" s="3"/>
      <c r="B2226" s="3"/>
      <c r="C2226" s="3"/>
      <c r="D2226" s="3"/>
      <c r="E2226" s="3"/>
      <c r="F2226" s="3"/>
      <c r="G2226" s="3"/>
      <c r="H2226" s="3"/>
    </row>
    <row r="2227" spans="1:8" x14ac:dyDescent="0.25">
      <c r="A2227" s="3"/>
      <c r="B2227" s="3"/>
      <c r="C2227" s="3"/>
      <c r="D2227" s="3"/>
      <c r="E2227" s="3"/>
      <c r="F2227" s="3"/>
      <c r="G2227" s="3"/>
      <c r="H2227" s="3"/>
    </row>
    <row r="2228" spans="1:8" x14ac:dyDescent="0.25">
      <c r="A2228" s="3"/>
      <c r="B2228" s="3"/>
      <c r="C2228" s="3"/>
      <c r="D2228" s="3"/>
      <c r="E2228" s="3"/>
      <c r="F2228" s="3"/>
      <c r="G2228" s="3"/>
      <c r="H2228" s="3"/>
    </row>
    <row r="2229" spans="1:8" x14ac:dyDescent="0.25">
      <c r="A2229" s="3"/>
      <c r="B2229" s="3"/>
      <c r="C2229" s="3"/>
      <c r="D2229" s="3"/>
      <c r="E2229" s="3"/>
      <c r="F2229" s="3"/>
      <c r="G2229" s="3"/>
      <c r="H2229" s="3"/>
    </row>
    <row r="2230" spans="1:8" x14ac:dyDescent="0.25">
      <c r="A2230" s="3"/>
      <c r="B2230" s="3"/>
      <c r="C2230" s="3"/>
      <c r="D2230" s="3"/>
      <c r="E2230" s="3"/>
      <c r="F2230" s="3"/>
      <c r="G2230" s="3"/>
      <c r="H2230" s="3"/>
    </row>
    <row r="2231" spans="1:8" x14ac:dyDescent="0.25">
      <c r="A2231" s="3"/>
      <c r="B2231" s="3"/>
      <c r="C2231" s="3"/>
      <c r="D2231" s="3"/>
      <c r="E2231" s="3"/>
      <c r="F2231" s="3"/>
      <c r="G2231" s="3"/>
      <c r="H2231" s="3"/>
    </row>
    <row r="2232" spans="1:8" x14ac:dyDescent="0.25">
      <c r="A2232" s="3"/>
      <c r="B2232" s="3"/>
      <c r="C2232" s="3"/>
      <c r="D2232" s="3"/>
      <c r="E2232" s="3"/>
      <c r="F2232" s="3"/>
      <c r="G2232" s="3"/>
      <c r="H2232" s="3"/>
    </row>
    <row r="2233" spans="1:8" x14ac:dyDescent="0.25">
      <c r="A2233" s="3"/>
      <c r="B2233" s="3"/>
      <c r="C2233" s="3"/>
      <c r="D2233" s="3"/>
      <c r="E2233" s="3"/>
      <c r="F2233" s="3"/>
      <c r="G2233" s="3"/>
      <c r="H2233" s="3"/>
    </row>
    <row r="2234" spans="1:8" x14ac:dyDescent="0.25">
      <c r="A2234" s="3"/>
      <c r="B2234" s="3"/>
      <c r="C2234" s="3"/>
      <c r="D2234" s="3"/>
      <c r="E2234" s="3"/>
      <c r="F2234" s="3"/>
      <c r="G2234" s="3"/>
      <c r="H2234" s="3"/>
    </row>
    <row r="2235" spans="1:8" x14ac:dyDescent="0.25">
      <c r="A2235" s="3"/>
      <c r="B2235" s="3"/>
      <c r="C2235" s="3"/>
      <c r="D2235" s="3"/>
      <c r="E2235" s="3"/>
      <c r="F2235" s="3"/>
      <c r="G2235" s="3"/>
      <c r="H2235" s="3"/>
    </row>
    <row r="2236" spans="1:8" x14ac:dyDescent="0.25">
      <c r="A2236" s="3"/>
      <c r="B2236" s="3"/>
      <c r="C2236" s="3"/>
      <c r="D2236" s="3"/>
      <c r="E2236" s="3"/>
      <c r="F2236" s="3"/>
      <c r="G2236" s="3"/>
      <c r="H2236" s="3"/>
    </row>
    <row r="2237" spans="1:8" x14ac:dyDescent="0.25">
      <c r="A2237" s="3"/>
      <c r="B2237" s="3"/>
      <c r="C2237" s="3"/>
      <c r="D2237" s="3"/>
      <c r="E2237" s="3"/>
      <c r="F2237" s="3"/>
      <c r="G2237" s="3"/>
      <c r="H2237" s="3"/>
    </row>
    <row r="2238" spans="1:8" x14ac:dyDescent="0.25">
      <c r="A2238" s="3"/>
      <c r="B2238" s="3"/>
      <c r="C2238" s="3"/>
      <c r="D2238" s="3"/>
      <c r="E2238" s="3"/>
      <c r="F2238" s="3"/>
      <c r="G2238" s="3"/>
      <c r="H2238" s="3"/>
    </row>
    <row r="2239" spans="1:8" x14ac:dyDescent="0.25">
      <c r="A2239" s="3"/>
      <c r="B2239" s="3"/>
      <c r="C2239" s="3"/>
      <c r="D2239" s="3"/>
      <c r="E2239" s="3"/>
      <c r="F2239" s="3"/>
      <c r="G2239" s="3"/>
      <c r="H2239" s="3"/>
    </row>
    <row r="2240" spans="1:8" x14ac:dyDescent="0.25">
      <c r="A2240" s="3"/>
      <c r="B2240" s="3"/>
      <c r="C2240" s="3"/>
      <c r="D2240" s="3"/>
      <c r="E2240" s="3"/>
      <c r="F2240" s="3"/>
      <c r="G2240" s="3"/>
      <c r="H2240" s="3"/>
    </row>
    <row r="2241" spans="1:8" x14ac:dyDescent="0.25">
      <c r="A2241" s="3"/>
      <c r="B2241" s="3"/>
      <c r="C2241" s="3"/>
      <c r="D2241" s="3"/>
      <c r="E2241" s="3"/>
      <c r="F2241" s="3"/>
      <c r="G2241" s="3"/>
      <c r="H2241" s="3"/>
    </row>
    <row r="2242" spans="1:8" x14ac:dyDescent="0.25">
      <c r="A2242" s="3"/>
      <c r="B2242" s="3"/>
      <c r="C2242" s="3"/>
      <c r="D2242" s="3"/>
      <c r="E2242" s="3"/>
      <c r="F2242" s="3"/>
      <c r="G2242" s="3"/>
      <c r="H2242" s="3"/>
    </row>
    <row r="2243" spans="1:8" x14ac:dyDescent="0.25">
      <c r="A2243" s="3"/>
      <c r="B2243" s="3"/>
      <c r="C2243" s="3"/>
      <c r="D2243" s="3"/>
      <c r="E2243" s="3"/>
      <c r="F2243" s="3"/>
      <c r="G2243" s="3"/>
      <c r="H2243" s="3"/>
    </row>
    <row r="2244" spans="1:8" x14ac:dyDescent="0.25">
      <c r="A2244" s="3"/>
      <c r="B2244" s="3"/>
      <c r="C2244" s="3"/>
      <c r="D2244" s="3"/>
      <c r="E2244" s="3"/>
      <c r="F2244" s="3"/>
      <c r="G2244" s="3"/>
      <c r="H2244" s="3"/>
    </row>
    <row r="2245" spans="1:8" x14ac:dyDescent="0.25">
      <c r="A2245" s="3"/>
      <c r="B2245" s="3"/>
      <c r="C2245" s="3"/>
      <c r="D2245" s="3"/>
      <c r="E2245" s="3"/>
      <c r="F2245" s="3"/>
      <c r="G2245" s="3"/>
      <c r="H2245" s="3"/>
    </row>
    <row r="2246" spans="1:8" x14ac:dyDescent="0.25">
      <c r="A2246" s="3"/>
      <c r="B2246" s="3"/>
      <c r="C2246" s="3"/>
      <c r="D2246" s="3"/>
      <c r="E2246" s="3"/>
      <c r="F2246" s="3"/>
      <c r="G2246" s="3"/>
      <c r="H2246" s="3"/>
    </row>
    <row r="2247" spans="1:8" x14ac:dyDescent="0.25">
      <c r="A2247" s="3"/>
      <c r="B2247" s="3"/>
      <c r="C2247" s="3"/>
      <c r="D2247" s="3"/>
      <c r="E2247" s="3"/>
      <c r="F2247" s="3"/>
      <c r="G2247" s="3"/>
      <c r="H2247" s="3"/>
    </row>
    <row r="2248" spans="1:8" x14ac:dyDescent="0.25">
      <c r="A2248" s="3"/>
      <c r="B2248" s="3"/>
      <c r="C2248" s="3"/>
      <c r="D2248" s="3"/>
      <c r="E2248" s="3"/>
      <c r="F2248" s="3"/>
      <c r="G2248" s="3"/>
      <c r="H2248" s="3"/>
    </row>
    <row r="2249" spans="1:8" x14ac:dyDescent="0.25">
      <c r="A2249" s="3"/>
      <c r="B2249" s="3"/>
      <c r="C2249" s="3"/>
      <c r="D2249" s="3"/>
      <c r="E2249" s="3"/>
      <c r="F2249" s="3"/>
      <c r="G2249" s="3"/>
      <c r="H2249" s="3"/>
    </row>
    <row r="2250" spans="1:8" x14ac:dyDescent="0.25">
      <c r="A2250" s="3"/>
      <c r="B2250" s="3"/>
      <c r="C2250" s="3"/>
      <c r="D2250" s="3"/>
      <c r="E2250" s="3"/>
      <c r="F2250" s="3"/>
      <c r="G2250" s="3"/>
      <c r="H2250" s="3"/>
    </row>
    <row r="2251" spans="1:8" x14ac:dyDescent="0.25">
      <c r="A2251" s="3"/>
      <c r="B2251" s="3"/>
      <c r="C2251" s="3"/>
      <c r="D2251" s="3"/>
      <c r="E2251" s="3"/>
      <c r="F2251" s="3"/>
      <c r="G2251" s="3"/>
      <c r="H2251" s="3"/>
    </row>
    <row r="2252" spans="1:8" x14ac:dyDescent="0.25">
      <c r="A2252" s="3"/>
      <c r="B2252" s="3"/>
      <c r="C2252" s="3"/>
      <c r="D2252" s="3"/>
      <c r="E2252" s="3"/>
      <c r="F2252" s="3"/>
      <c r="G2252" s="3"/>
      <c r="H2252" s="3"/>
    </row>
    <row r="2253" spans="1:8" x14ac:dyDescent="0.25">
      <c r="A2253" s="3"/>
      <c r="B2253" s="3"/>
      <c r="C2253" s="3"/>
      <c r="D2253" s="3"/>
      <c r="E2253" s="3"/>
      <c r="F2253" s="3"/>
      <c r="G2253" s="3"/>
      <c r="H2253" s="3"/>
    </row>
    <row r="2254" spans="1:8" x14ac:dyDescent="0.25">
      <c r="A2254" s="3"/>
      <c r="B2254" s="3"/>
      <c r="C2254" s="3"/>
      <c r="D2254" s="3"/>
      <c r="E2254" s="3"/>
      <c r="F2254" s="3"/>
      <c r="G2254" s="3"/>
      <c r="H2254" s="3"/>
    </row>
    <row r="2255" spans="1:8" x14ac:dyDescent="0.25">
      <c r="A2255" s="3"/>
      <c r="B2255" s="3"/>
      <c r="C2255" s="3"/>
      <c r="D2255" s="3"/>
      <c r="E2255" s="3"/>
      <c r="F2255" s="3"/>
      <c r="G2255" s="3"/>
      <c r="H2255" s="3"/>
    </row>
    <row r="2256" spans="1:8" x14ac:dyDescent="0.25">
      <c r="A2256" s="3"/>
      <c r="B2256" s="3"/>
      <c r="C2256" s="3"/>
      <c r="D2256" s="3"/>
      <c r="E2256" s="3"/>
      <c r="F2256" s="3"/>
      <c r="G2256" s="3"/>
      <c r="H2256" s="3"/>
    </row>
    <row r="2257" spans="1:8" x14ac:dyDescent="0.25">
      <c r="A2257" s="3"/>
      <c r="B2257" s="3"/>
      <c r="C2257" s="3"/>
      <c r="D2257" s="3"/>
      <c r="E2257" s="3"/>
      <c r="F2257" s="3"/>
      <c r="G2257" s="3"/>
      <c r="H2257" s="3"/>
    </row>
    <row r="2258" spans="1:8" x14ac:dyDescent="0.25">
      <c r="A2258" s="3"/>
      <c r="B2258" s="3"/>
      <c r="C2258" s="3"/>
      <c r="D2258" s="3"/>
      <c r="E2258" s="3"/>
      <c r="F2258" s="3"/>
      <c r="G2258" s="3"/>
      <c r="H2258" s="3"/>
    </row>
    <row r="2259" spans="1:8" x14ac:dyDescent="0.25">
      <c r="A2259" s="3"/>
      <c r="B2259" s="3"/>
      <c r="C2259" s="3"/>
      <c r="D2259" s="3"/>
      <c r="E2259" s="3"/>
      <c r="F2259" s="3"/>
      <c r="G2259" s="3"/>
      <c r="H2259" s="3"/>
    </row>
    <row r="2260" spans="1:8" x14ac:dyDescent="0.25">
      <c r="A2260" s="3"/>
      <c r="B2260" s="3"/>
      <c r="C2260" s="3"/>
      <c r="D2260" s="3"/>
      <c r="E2260" s="3"/>
      <c r="F2260" s="3"/>
      <c r="G2260" s="3"/>
      <c r="H2260" s="3"/>
    </row>
    <row r="2261" spans="1:8" x14ac:dyDescent="0.25">
      <c r="A2261" s="3"/>
      <c r="B2261" s="3"/>
      <c r="C2261" s="3"/>
      <c r="D2261" s="3"/>
      <c r="E2261" s="3"/>
      <c r="F2261" s="3"/>
      <c r="G2261" s="3"/>
      <c r="H2261" s="3"/>
    </row>
    <row r="2262" spans="1:8" x14ac:dyDescent="0.25">
      <c r="A2262" s="3"/>
      <c r="B2262" s="3"/>
      <c r="C2262" s="3"/>
      <c r="D2262" s="3"/>
      <c r="E2262" s="3"/>
      <c r="F2262" s="3"/>
      <c r="G2262" s="3"/>
      <c r="H2262" s="3"/>
    </row>
    <row r="2263" spans="1:8" x14ac:dyDescent="0.25">
      <c r="A2263" s="3"/>
      <c r="B2263" s="3"/>
      <c r="C2263" s="3"/>
      <c r="D2263" s="3"/>
      <c r="E2263" s="3"/>
      <c r="F2263" s="3"/>
      <c r="G2263" s="3"/>
      <c r="H2263" s="3"/>
    </row>
    <row r="2264" spans="1:8" x14ac:dyDescent="0.25">
      <c r="A2264" s="3"/>
      <c r="B2264" s="3"/>
      <c r="C2264" s="3"/>
      <c r="D2264" s="3"/>
      <c r="E2264" s="3"/>
      <c r="F2264" s="3"/>
      <c r="G2264" s="3"/>
      <c r="H2264" s="3"/>
    </row>
    <row r="2265" spans="1:8" x14ac:dyDescent="0.25">
      <c r="A2265" s="3"/>
      <c r="B2265" s="3"/>
      <c r="C2265" s="3"/>
      <c r="D2265" s="3"/>
      <c r="E2265" s="3"/>
      <c r="F2265" s="3"/>
      <c r="G2265" s="3"/>
      <c r="H2265" s="3"/>
    </row>
    <row r="2266" spans="1:8" x14ac:dyDescent="0.25">
      <c r="A2266" s="3"/>
      <c r="B2266" s="3"/>
      <c r="C2266" s="3"/>
      <c r="D2266" s="3"/>
      <c r="E2266" s="3"/>
      <c r="F2266" s="3"/>
      <c r="G2266" s="3"/>
      <c r="H2266" s="3"/>
    </row>
    <row r="2267" spans="1:8" x14ac:dyDescent="0.25">
      <c r="A2267" s="3"/>
      <c r="B2267" s="3"/>
      <c r="C2267" s="3"/>
      <c r="D2267" s="3"/>
      <c r="E2267" s="3"/>
      <c r="F2267" s="3"/>
      <c r="G2267" s="3"/>
      <c r="H2267" s="3"/>
    </row>
    <row r="2268" spans="1:8" x14ac:dyDescent="0.25">
      <c r="A2268" s="3"/>
      <c r="B2268" s="3"/>
      <c r="C2268" s="3"/>
      <c r="D2268" s="3"/>
      <c r="E2268" s="3"/>
      <c r="F2268" s="3"/>
      <c r="G2268" s="3"/>
      <c r="H2268" s="3"/>
    </row>
    <row r="2269" spans="1:8" x14ac:dyDescent="0.25">
      <c r="A2269" s="3"/>
      <c r="B2269" s="3"/>
      <c r="C2269" s="3"/>
      <c r="D2269" s="3"/>
      <c r="E2269" s="3"/>
      <c r="F2269" s="3"/>
      <c r="G2269" s="3"/>
      <c r="H2269" s="3"/>
    </row>
    <row r="2270" spans="1:8" x14ac:dyDescent="0.25">
      <c r="A2270" s="3"/>
      <c r="B2270" s="3"/>
      <c r="C2270" s="3"/>
      <c r="D2270" s="3"/>
      <c r="E2270" s="3"/>
      <c r="F2270" s="3"/>
      <c r="G2270" s="3"/>
      <c r="H2270" s="3"/>
    </row>
    <row r="2271" spans="1:8" x14ac:dyDescent="0.25">
      <c r="A2271" s="3"/>
      <c r="B2271" s="3"/>
      <c r="C2271" s="3"/>
      <c r="D2271" s="3"/>
      <c r="E2271" s="3"/>
      <c r="F2271" s="3"/>
      <c r="G2271" s="3"/>
      <c r="H2271" s="3"/>
    </row>
    <row r="2272" spans="1:8" x14ac:dyDescent="0.25">
      <c r="A2272" s="3"/>
      <c r="B2272" s="3"/>
      <c r="C2272" s="3"/>
      <c r="D2272" s="3"/>
      <c r="E2272" s="3"/>
      <c r="F2272" s="3"/>
      <c r="G2272" s="3"/>
      <c r="H2272" s="3"/>
    </row>
    <row r="2273" spans="1:8" x14ac:dyDescent="0.25">
      <c r="A2273" s="3"/>
      <c r="B2273" s="3"/>
      <c r="C2273" s="3"/>
      <c r="D2273" s="3"/>
      <c r="E2273" s="3"/>
      <c r="F2273" s="3"/>
      <c r="G2273" s="3"/>
      <c r="H2273" s="3"/>
    </row>
    <row r="2274" spans="1:8" x14ac:dyDescent="0.25">
      <c r="A2274" s="3"/>
      <c r="B2274" s="3"/>
      <c r="C2274" s="3"/>
      <c r="D2274" s="3"/>
      <c r="E2274" s="3"/>
      <c r="F2274" s="3"/>
      <c r="G2274" s="3"/>
      <c r="H2274" s="3"/>
    </row>
    <row r="2275" spans="1:8" x14ac:dyDescent="0.25">
      <c r="A2275" s="3"/>
      <c r="B2275" s="3"/>
      <c r="C2275" s="3"/>
      <c r="D2275" s="3"/>
      <c r="E2275" s="3"/>
      <c r="F2275" s="3"/>
      <c r="G2275" s="3"/>
      <c r="H2275" s="3"/>
    </row>
    <row r="2276" spans="1:8" x14ac:dyDescent="0.25">
      <c r="A2276" s="3"/>
      <c r="B2276" s="3"/>
      <c r="C2276" s="3"/>
      <c r="D2276" s="3"/>
      <c r="E2276" s="3"/>
      <c r="F2276" s="3"/>
      <c r="G2276" s="3"/>
      <c r="H2276" s="3"/>
    </row>
    <row r="2277" spans="1:8" x14ac:dyDescent="0.25">
      <c r="A2277" s="3"/>
      <c r="B2277" s="3"/>
      <c r="C2277" s="3"/>
      <c r="D2277" s="3"/>
      <c r="E2277" s="3"/>
      <c r="F2277" s="3"/>
      <c r="G2277" s="3"/>
      <c r="H2277" s="3"/>
    </row>
    <row r="2278" spans="1:8" x14ac:dyDescent="0.25">
      <c r="A2278" s="3"/>
      <c r="B2278" s="3"/>
      <c r="C2278" s="3"/>
      <c r="D2278" s="3"/>
      <c r="E2278" s="3"/>
      <c r="F2278" s="3"/>
      <c r="G2278" s="3"/>
      <c r="H2278" s="3"/>
    </row>
    <row r="2279" spans="1:8" x14ac:dyDescent="0.25">
      <c r="A2279" s="3"/>
      <c r="B2279" s="3"/>
      <c r="C2279" s="3"/>
      <c r="D2279" s="3"/>
      <c r="E2279" s="3"/>
      <c r="F2279" s="3"/>
      <c r="G2279" s="3"/>
      <c r="H2279" s="3"/>
    </row>
    <row r="2280" spans="1:8" x14ac:dyDescent="0.25">
      <c r="A2280" s="3"/>
      <c r="B2280" s="3"/>
      <c r="C2280" s="3"/>
      <c r="D2280" s="3"/>
      <c r="E2280" s="3"/>
      <c r="F2280" s="3"/>
      <c r="G2280" s="3"/>
      <c r="H2280" s="3"/>
    </row>
    <row r="2281" spans="1:8" x14ac:dyDescent="0.25">
      <c r="A2281" s="3"/>
      <c r="B2281" s="3"/>
      <c r="C2281" s="3"/>
      <c r="D2281" s="3"/>
      <c r="E2281" s="3"/>
      <c r="F2281" s="3"/>
      <c r="G2281" s="3"/>
      <c r="H2281" s="3"/>
    </row>
    <row r="2282" spans="1:8" x14ac:dyDescent="0.25">
      <c r="A2282" s="3"/>
      <c r="B2282" s="3"/>
      <c r="C2282" s="3"/>
      <c r="D2282" s="3"/>
      <c r="E2282" s="3"/>
      <c r="F2282" s="3"/>
      <c r="G2282" s="3"/>
      <c r="H2282" s="3"/>
    </row>
    <row r="2283" spans="1:8" x14ac:dyDescent="0.25">
      <c r="A2283" s="3"/>
      <c r="B2283" s="3"/>
      <c r="C2283" s="3"/>
      <c r="D2283" s="3"/>
      <c r="E2283" s="3"/>
      <c r="F2283" s="3"/>
      <c r="G2283" s="3"/>
      <c r="H2283" s="3"/>
    </row>
    <row r="2284" spans="1:8" x14ac:dyDescent="0.25">
      <c r="A2284" s="3"/>
      <c r="B2284" s="3"/>
      <c r="C2284" s="3"/>
      <c r="D2284" s="3"/>
      <c r="E2284" s="3"/>
      <c r="F2284" s="3"/>
      <c r="G2284" s="3"/>
      <c r="H2284" s="3"/>
    </row>
    <row r="2285" spans="1:8" x14ac:dyDescent="0.25">
      <c r="A2285" s="3"/>
      <c r="B2285" s="3"/>
      <c r="C2285" s="3"/>
      <c r="D2285" s="3"/>
      <c r="E2285" s="3"/>
      <c r="F2285" s="3"/>
      <c r="G2285" s="3"/>
      <c r="H2285" s="3"/>
    </row>
    <row r="2286" spans="1:8" x14ac:dyDescent="0.25">
      <c r="A2286" s="3"/>
      <c r="B2286" s="3"/>
      <c r="C2286" s="3"/>
      <c r="D2286" s="3"/>
      <c r="E2286" s="3"/>
      <c r="F2286" s="3"/>
      <c r="G2286" s="3"/>
      <c r="H2286" s="3"/>
    </row>
    <row r="2287" spans="1:8" x14ac:dyDescent="0.25">
      <c r="A2287" s="3"/>
      <c r="B2287" s="3"/>
      <c r="C2287" s="3"/>
      <c r="D2287" s="3"/>
      <c r="E2287" s="3"/>
      <c r="F2287" s="3"/>
      <c r="G2287" s="3"/>
      <c r="H2287" s="3"/>
    </row>
    <row r="2288" spans="1:8" x14ac:dyDescent="0.25">
      <c r="A2288" s="3"/>
      <c r="B2288" s="3"/>
      <c r="C2288" s="3"/>
      <c r="D2288" s="3"/>
      <c r="E2288" s="3"/>
      <c r="F2288" s="3"/>
      <c r="G2288" s="3"/>
      <c r="H2288" s="3"/>
    </row>
    <row r="2289" spans="1:8" x14ac:dyDescent="0.25">
      <c r="A2289" s="3"/>
      <c r="B2289" s="3"/>
      <c r="C2289" s="3"/>
      <c r="D2289" s="3"/>
      <c r="E2289" s="3"/>
      <c r="F2289" s="3"/>
      <c r="G2289" s="3"/>
      <c r="H2289" s="3"/>
    </row>
    <row r="2290" spans="1:8" x14ac:dyDescent="0.25">
      <c r="A2290" s="3"/>
      <c r="B2290" s="3"/>
      <c r="C2290" s="3"/>
      <c r="D2290" s="3"/>
      <c r="E2290" s="3"/>
      <c r="F2290" s="3"/>
      <c r="G2290" s="3"/>
      <c r="H2290" s="3"/>
    </row>
    <row r="2291" spans="1:8" x14ac:dyDescent="0.25">
      <c r="A2291" s="3"/>
      <c r="B2291" s="3"/>
      <c r="C2291" s="3"/>
      <c r="D2291" s="3"/>
      <c r="E2291" s="3"/>
      <c r="F2291" s="3"/>
      <c r="G2291" s="3"/>
      <c r="H2291" s="3"/>
    </row>
    <row r="2292" spans="1:8" x14ac:dyDescent="0.25">
      <c r="A2292" s="3"/>
      <c r="B2292" s="3"/>
      <c r="C2292" s="3"/>
      <c r="D2292" s="3"/>
      <c r="E2292" s="3"/>
      <c r="F2292" s="3"/>
      <c r="G2292" s="3"/>
      <c r="H2292" s="3"/>
    </row>
    <row r="2293" spans="1:8" x14ac:dyDescent="0.25">
      <c r="A2293" s="3"/>
      <c r="B2293" s="3"/>
      <c r="C2293" s="3"/>
      <c r="D2293" s="3"/>
      <c r="E2293" s="3"/>
      <c r="F2293" s="3"/>
      <c r="G2293" s="3"/>
      <c r="H2293" s="3"/>
    </row>
    <row r="2294" spans="1:8" x14ac:dyDescent="0.25">
      <c r="A2294" s="3"/>
      <c r="B2294" s="3"/>
      <c r="C2294" s="3"/>
      <c r="D2294" s="3"/>
      <c r="E2294" s="3"/>
      <c r="F2294" s="3"/>
      <c r="G2294" s="3"/>
      <c r="H2294" s="3"/>
    </row>
    <row r="2295" spans="1:8" x14ac:dyDescent="0.25">
      <c r="A2295" s="3"/>
      <c r="B2295" s="3"/>
      <c r="C2295" s="3"/>
      <c r="D2295" s="3"/>
      <c r="E2295" s="3"/>
      <c r="F2295" s="3"/>
      <c r="G2295" s="3"/>
      <c r="H2295" s="3"/>
    </row>
    <row r="2296" spans="1:8" x14ac:dyDescent="0.25">
      <c r="A2296" s="3"/>
      <c r="B2296" s="3"/>
      <c r="C2296" s="3"/>
      <c r="D2296" s="3"/>
      <c r="E2296" s="3"/>
      <c r="F2296" s="3"/>
      <c r="G2296" s="3"/>
      <c r="H2296" s="3"/>
    </row>
    <row r="2297" spans="1:8" x14ac:dyDescent="0.25">
      <c r="A2297" s="3"/>
      <c r="B2297" s="3"/>
      <c r="C2297" s="3"/>
      <c r="D2297" s="3"/>
      <c r="E2297" s="3"/>
      <c r="F2297" s="3"/>
      <c r="G2297" s="3"/>
      <c r="H2297" s="3"/>
    </row>
    <row r="2298" spans="1:8" x14ac:dyDescent="0.25">
      <c r="A2298" s="3"/>
      <c r="B2298" s="3"/>
      <c r="C2298" s="3"/>
      <c r="D2298" s="3"/>
      <c r="E2298" s="3"/>
      <c r="F2298" s="3"/>
      <c r="G2298" s="3"/>
      <c r="H2298" s="3"/>
    </row>
    <row r="2299" spans="1:8" x14ac:dyDescent="0.25">
      <c r="A2299" s="3"/>
      <c r="B2299" s="3"/>
      <c r="C2299" s="3"/>
      <c r="D2299" s="3"/>
      <c r="E2299" s="3"/>
      <c r="F2299" s="3"/>
      <c r="G2299" s="3"/>
      <c r="H2299" s="3"/>
    </row>
    <row r="2300" spans="1:8" x14ac:dyDescent="0.25">
      <c r="A2300" s="3"/>
      <c r="B2300" s="3"/>
      <c r="C2300" s="3"/>
      <c r="D2300" s="3"/>
      <c r="E2300" s="3"/>
      <c r="F2300" s="3"/>
      <c r="G2300" s="3"/>
      <c r="H2300" s="3"/>
    </row>
    <row r="2301" spans="1:8" x14ac:dyDescent="0.25">
      <c r="A2301" s="3"/>
      <c r="B2301" s="3"/>
      <c r="C2301" s="3"/>
      <c r="D2301" s="3"/>
      <c r="E2301" s="3"/>
      <c r="F2301" s="3"/>
      <c r="G2301" s="3"/>
      <c r="H2301" s="3"/>
    </row>
    <row r="2302" spans="1:8" x14ac:dyDescent="0.25">
      <c r="A2302" s="3"/>
      <c r="B2302" s="3"/>
      <c r="C2302" s="3"/>
      <c r="D2302" s="3"/>
      <c r="E2302" s="3"/>
      <c r="F2302" s="3"/>
      <c r="G2302" s="3"/>
      <c r="H2302" s="3"/>
    </row>
    <row r="2303" spans="1:8" x14ac:dyDescent="0.25">
      <c r="A2303" s="3"/>
      <c r="B2303" s="3"/>
      <c r="C2303" s="3"/>
      <c r="D2303" s="3"/>
      <c r="E2303" s="3"/>
      <c r="F2303" s="3"/>
      <c r="G2303" s="3"/>
      <c r="H2303" s="3"/>
    </row>
    <row r="2304" spans="1:8" x14ac:dyDescent="0.25">
      <c r="A2304" s="3"/>
      <c r="B2304" s="3"/>
      <c r="C2304" s="3"/>
      <c r="D2304" s="3"/>
      <c r="E2304" s="3"/>
      <c r="F2304" s="3"/>
      <c r="G2304" s="3"/>
      <c r="H2304" s="3"/>
    </row>
    <row r="2305" spans="1:8" x14ac:dyDescent="0.25">
      <c r="A2305" s="3"/>
      <c r="B2305" s="3"/>
      <c r="C2305" s="3"/>
      <c r="D2305" s="3"/>
      <c r="E2305" s="3"/>
      <c r="F2305" s="3"/>
      <c r="G2305" s="3"/>
      <c r="H2305" s="3"/>
    </row>
    <row r="2306" spans="1:8" x14ac:dyDescent="0.25">
      <c r="A2306" s="3"/>
      <c r="B2306" s="3"/>
      <c r="C2306" s="3"/>
      <c r="D2306" s="3"/>
      <c r="E2306" s="3"/>
      <c r="F2306" s="3"/>
      <c r="G2306" s="3"/>
      <c r="H2306" s="3"/>
    </row>
    <row r="2307" spans="1:8" x14ac:dyDescent="0.25">
      <c r="A2307" s="3"/>
      <c r="B2307" s="3"/>
      <c r="C2307" s="3"/>
      <c r="D2307" s="3"/>
      <c r="E2307" s="3"/>
      <c r="F2307" s="3"/>
      <c r="G2307" s="3"/>
      <c r="H2307" s="3"/>
    </row>
    <row r="2308" spans="1:8" x14ac:dyDescent="0.25">
      <c r="A2308" s="3"/>
      <c r="B2308" s="3"/>
      <c r="C2308" s="3"/>
      <c r="D2308" s="3"/>
      <c r="E2308" s="3"/>
      <c r="F2308" s="3"/>
      <c r="G2308" s="3"/>
      <c r="H2308" s="3"/>
    </row>
    <row r="2309" spans="1:8" x14ac:dyDescent="0.25">
      <c r="A2309" s="3"/>
      <c r="B2309" s="3"/>
      <c r="C2309" s="3"/>
      <c r="D2309" s="3"/>
      <c r="E2309" s="3"/>
      <c r="F2309" s="3"/>
      <c r="G2309" s="3"/>
      <c r="H2309" s="3"/>
    </row>
    <row r="2310" spans="1:8" x14ac:dyDescent="0.25">
      <c r="A2310" s="3"/>
      <c r="B2310" s="3"/>
      <c r="C2310" s="3"/>
      <c r="D2310" s="3"/>
      <c r="E2310" s="3"/>
      <c r="F2310" s="3"/>
      <c r="G2310" s="3"/>
      <c r="H2310" s="3"/>
    </row>
    <row r="2311" spans="1:8" x14ac:dyDescent="0.25">
      <c r="A2311" s="3"/>
      <c r="B2311" s="3"/>
      <c r="C2311" s="3"/>
      <c r="D2311" s="3"/>
      <c r="E2311" s="3"/>
      <c r="F2311" s="3"/>
      <c r="G2311" s="3"/>
      <c r="H2311" s="3"/>
    </row>
    <row r="2312" spans="1:8" x14ac:dyDescent="0.25">
      <c r="A2312" s="3"/>
      <c r="B2312" s="3"/>
      <c r="C2312" s="3"/>
      <c r="D2312" s="3"/>
      <c r="E2312" s="3"/>
      <c r="F2312" s="3"/>
      <c r="G2312" s="3"/>
      <c r="H2312" s="3"/>
    </row>
    <row r="2313" spans="1:8" x14ac:dyDescent="0.25">
      <c r="A2313" s="3"/>
      <c r="B2313" s="3"/>
      <c r="C2313" s="3"/>
      <c r="D2313" s="3"/>
      <c r="E2313" s="3"/>
      <c r="F2313" s="3"/>
      <c r="G2313" s="3"/>
      <c r="H2313" s="3"/>
    </row>
    <row r="2314" spans="1:8" x14ac:dyDescent="0.25">
      <c r="A2314" s="3"/>
      <c r="B2314" s="3"/>
      <c r="C2314" s="3"/>
      <c r="D2314" s="3"/>
      <c r="E2314" s="3"/>
      <c r="F2314" s="3"/>
      <c r="G2314" s="3"/>
      <c r="H2314" s="3"/>
    </row>
    <row r="2315" spans="1:8" x14ac:dyDescent="0.25">
      <c r="A2315" s="3"/>
      <c r="B2315" s="3"/>
      <c r="C2315" s="3"/>
      <c r="D2315" s="3"/>
      <c r="E2315" s="3"/>
      <c r="F2315" s="3"/>
      <c r="G2315" s="3"/>
      <c r="H2315" s="3"/>
    </row>
    <row r="2316" spans="1:8" x14ac:dyDescent="0.25">
      <c r="A2316" s="3"/>
      <c r="B2316" s="3"/>
      <c r="C2316" s="3"/>
      <c r="D2316" s="3"/>
      <c r="E2316" s="3"/>
      <c r="F2316" s="3"/>
      <c r="G2316" s="3"/>
      <c r="H2316" s="3"/>
    </row>
    <row r="2317" spans="1:8" x14ac:dyDescent="0.25">
      <c r="A2317" s="3"/>
      <c r="B2317" s="3"/>
      <c r="C2317" s="3"/>
      <c r="D2317" s="3"/>
      <c r="E2317" s="3"/>
      <c r="F2317" s="3"/>
      <c r="G2317" s="3"/>
      <c r="H2317" s="3"/>
    </row>
    <row r="2318" spans="1:8" x14ac:dyDescent="0.25">
      <c r="A2318" s="3"/>
      <c r="B2318" s="3"/>
      <c r="C2318" s="3"/>
      <c r="D2318" s="3"/>
      <c r="E2318" s="3"/>
      <c r="F2318" s="3"/>
      <c r="G2318" s="3"/>
      <c r="H2318" s="3"/>
    </row>
    <row r="2319" spans="1:8" x14ac:dyDescent="0.25">
      <c r="A2319" s="3"/>
      <c r="B2319" s="3"/>
      <c r="C2319" s="3"/>
      <c r="D2319" s="3"/>
      <c r="E2319" s="3"/>
      <c r="F2319" s="3"/>
      <c r="G2319" s="3"/>
      <c r="H2319" s="3"/>
    </row>
    <row r="2320" spans="1:8" x14ac:dyDescent="0.25">
      <c r="A2320" s="3"/>
      <c r="B2320" s="3"/>
      <c r="C2320" s="3"/>
      <c r="D2320" s="3"/>
      <c r="E2320" s="3"/>
      <c r="F2320" s="3"/>
      <c r="G2320" s="3"/>
      <c r="H2320" s="3"/>
    </row>
    <row r="2321" spans="1:8" x14ac:dyDescent="0.25">
      <c r="A2321" s="3"/>
      <c r="B2321" s="3"/>
      <c r="C2321" s="3"/>
      <c r="D2321" s="3"/>
      <c r="E2321" s="3"/>
      <c r="F2321" s="3"/>
      <c r="G2321" s="3"/>
      <c r="H2321" s="3"/>
    </row>
    <row r="2322" spans="1:8" x14ac:dyDescent="0.25">
      <c r="A2322" s="3"/>
      <c r="B2322" s="3"/>
      <c r="C2322" s="3"/>
      <c r="D2322" s="3"/>
      <c r="E2322" s="3"/>
      <c r="F2322" s="3"/>
      <c r="G2322" s="3"/>
      <c r="H2322" s="3"/>
    </row>
    <row r="2323" spans="1:8" x14ac:dyDescent="0.25">
      <c r="A2323" s="3"/>
      <c r="B2323" s="3"/>
      <c r="C2323" s="3"/>
      <c r="D2323" s="3"/>
      <c r="E2323" s="3"/>
      <c r="F2323" s="3"/>
      <c r="G2323" s="3"/>
      <c r="H2323" s="3"/>
    </row>
    <row r="2324" spans="1:8" x14ac:dyDescent="0.25">
      <c r="A2324" s="3"/>
      <c r="B2324" s="3"/>
      <c r="C2324" s="3"/>
      <c r="D2324" s="3"/>
      <c r="E2324" s="3"/>
      <c r="F2324" s="3"/>
      <c r="G2324" s="3"/>
      <c r="H2324" s="3"/>
    </row>
    <row r="2325" spans="1:8" x14ac:dyDescent="0.25">
      <c r="A2325" s="3"/>
      <c r="B2325" s="3"/>
      <c r="C2325" s="3"/>
      <c r="D2325" s="3"/>
      <c r="E2325" s="3"/>
      <c r="F2325" s="3"/>
      <c r="G2325" s="3"/>
      <c r="H2325" s="3"/>
    </row>
    <row r="2326" spans="1:8" x14ac:dyDescent="0.25">
      <c r="A2326" s="3"/>
      <c r="B2326" s="3"/>
      <c r="C2326" s="3"/>
      <c r="D2326" s="3"/>
      <c r="E2326" s="3"/>
      <c r="F2326" s="3"/>
      <c r="G2326" s="3"/>
      <c r="H2326" s="3"/>
    </row>
    <row r="2327" spans="1:8" x14ac:dyDescent="0.25">
      <c r="A2327" s="3"/>
      <c r="B2327" s="3"/>
      <c r="C2327" s="3"/>
      <c r="D2327" s="3"/>
      <c r="E2327" s="3"/>
      <c r="F2327" s="3"/>
      <c r="G2327" s="3"/>
      <c r="H2327" s="3"/>
    </row>
    <row r="2328" spans="1:8" x14ac:dyDescent="0.25">
      <c r="A2328" s="3"/>
      <c r="B2328" s="3"/>
      <c r="C2328" s="3"/>
      <c r="D2328" s="3"/>
      <c r="E2328" s="3"/>
      <c r="F2328" s="3"/>
      <c r="G2328" s="3"/>
      <c r="H2328" s="3"/>
    </row>
    <row r="2329" spans="1:8" x14ac:dyDescent="0.25">
      <c r="A2329" s="3"/>
      <c r="B2329" s="3"/>
      <c r="C2329" s="3"/>
      <c r="D2329" s="3"/>
      <c r="E2329" s="3"/>
      <c r="F2329" s="3"/>
      <c r="G2329" s="3"/>
      <c r="H2329" s="3"/>
    </row>
    <row r="2330" spans="1:8" x14ac:dyDescent="0.25">
      <c r="A2330" s="3"/>
      <c r="B2330" s="3"/>
      <c r="C2330" s="3"/>
      <c r="D2330" s="3"/>
      <c r="E2330" s="3"/>
      <c r="F2330" s="3"/>
      <c r="G2330" s="3"/>
      <c r="H2330" s="3"/>
    </row>
    <row r="2331" spans="1:8" x14ac:dyDescent="0.25">
      <c r="A2331" s="3"/>
      <c r="B2331" s="3"/>
      <c r="C2331" s="3"/>
      <c r="D2331" s="3"/>
      <c r="E2331" s="3"/>
      <c r="F2331" s="3"/>
      <c r="G2331" s="3"/>
      <c r="H2331" s="3"/>
    </row>
    <row r="2332" spans="1:8" x14ac:dyDescent="0.25">
      <c r="A2332" s="3"/>
      <c r="B2332" s="3"/>
      <c r="C2332" s="3"/>
      <c r="D2332" s="3"/>
      <c r="E2332" s="3"/>
      <c r="F2332" s="3"/>
      <c r="G2332" s="3"/>
      <c r="H2332" s="3"/>
    </row>
    <row r="2333" spans="1:8" x14ac:dyDescent="0.25">
      <c r="A2333" s="3"/>
      <c r="B2333" s="3"/>
      <c r="C2333" s="3"/>
      <c r="D2333" s="3"/>
      <c r="E2333" s="3"/>
      <c r="F2333" s="3"/>
      <c r="G2333" s="3"/>
      <c r="H2333" s="3"/>
    </row>
    <row r="2334" spans="1:8" x14ac:dyDescent="0.25">
      <c r="A2334" s="3"/>
      <c r="B2334" s="3"/>
      <c r="C2334" s="3"/>
      <c r="D2334" s="3"/>
      <c r="E2334" s="3"/>
      <c r="F2334" s="3"/>
      <c r="G2334" s="3"/>
      <c r="H2334" s="3"/>
    </row>
    <row r="2335" spans="1:8" x14ac:dyDescent="0.25">
      <c r="A2335" s="3"/>
      <c r="B2335" s="3"/>
      <c r="C2335" s="3"/>
      <c r="D2335" s="3"/>
      <c r="E2335" s="3"/>
      <c r="F2335" s="3"/>
      <c r="G2335" s="3"/>
      <c r="H2335" s="3"/>
    </row>
    <row r="2336" spans="1:8" x14ac:dyDescent="0.25">
      <c r="A2336" s="3"/>
      <c r="B2336" s="3"/>
      <c r="C2336" s="3"/>
      <c r="D2336" s="3"/>
      <c r="E2336" s="3"/>
      <c r="F2336" s="3"/>
      <c r="G2336" s="3"/>
      <c r="H2336" s="3"/>
    </row>
    <row r="2337" spans="1:8" x14ac:dyDescent="0.25">
      <c r="A2337" s="3"/>
      <c r="B2337" s="3"/>
      <c r="C2337" s="3"/>
      <c r="D2337" s="3"/>
      <c r="E2337" s="3"/>
      <c r="F2337" s="3"/>
      <c r="G2337" s="3"/>
      <c r="H2337" s="3"/>
    </row>
    <row r="2338" spans="1:8" x14ac:dyDescent="0.25">
      <c r="A2338" s="3"/>
      <c r="B2338" s="3"/>
      <c r="C2338" s="3"/>
      <c r="D2338" s="3"/>
      <c r="E2338" s="3"/>
      <c r="F2338" s="3"/>
      <c r="G2338" s="3"/>
      <c r="H2338" s="3"/>
    </row>
    <row r="2339" spans="1:8" x14ac:dyDescent="0.25">
      <c r="A2339" s="3"/>
      <c r="B2339" s="3"/>
      <c r="C2339" s="3"/>
      <c r="D2339" s="3"/>
      <c r="E2339" s="3"/>
      <c r="F2339" s="3"/>
      <c r="G2339" s="3"/>
      <c r="H2339" s="3"/>
    </row>
    <row r="2340" spans="1:8" x14ac:dyDescent="0.25">
      <c r="A2340" s="3"/>
      <c r="B2340" s="3"/>
      <c r="C2340" s="3"/>
      <c r="D2340" s="3"/>
      <c r="E2340" s="3"/>
      <c r="F2340" s="3"/>
      <c r="G2340" s="3"/>
      <c r="H2340" s="3"/>
    </row>
    <row r="2341" spans="1:8" x14ac:dyDescent="0.25">
      <c r="A2341" s="3"/>
      <c r="B2341" s="3"/>
      <c r="C2341" s="3"/>
      <c r="D2341" s="3"/>
      <c r="E2341" s="3"/>
      <c r="F2341" s="3"/>
      <c r="G2341" s="3"/>
      <c r="H2341" s="3"/>
    </row>
    <row r="2342" spans="1:8" x14ac:dyDescent="0.25">
      <c r="A2342" s="3"/>
      <c r="B2342" s="3"/>
      <c r="C2342" s="3"/>
      <c r="D2342" s="3"/>
      <c r="E2342" s="3"/>
      <c r="F2342" s="3"/>
      <c r="G2342" s="3"/>
      <c r="H2342" s="3"/>
    </row>
    <row r="2343" spans="1:8" x14ac:dyDescent="0.25">
      <c r="A2343" s="3"/>
      <c r="B2343" s="3"/>
      <c r="C2343" s="3"/>
      <c r="D2343" s="3"/>
      <c r="E2343" s="3"/>
      <c r="F2343" s="3"/>
      <c r="G2343" s="3"/>
      <c r="H2343" s="3"/>
    </row>
    <row r="2344" spans="1:8" x14ac:dyDescent="0.25">
      <c r="A2344" s="3"/>
      <c r="B2344" s="3"/>
      <c r="C2344" s="3"/>
      <c r="D2344" s="3"/>
      <c r="E2344" s="3"/>
      <c r="F2344" s="3"/>
      <c r="G2344" s="3"/>
      <c r="H2344" s="3"/>
    </row>
    <row r="2345" spans="1:8" x14ac:dyDescent="0.25">
      <c r="A2345" s="3"/>
      <c r="B2345" s="3"/>
      <c r="C2345" s="3"/>
      <c r="D2345" s="3"/>
      <c r="E2345" s="3"/>
      <c r="F2345" s="3"/>
      <c r="G2345" s="3"/>
      <c r="H2345" s="3"/>
    </row>
    <row r="2346" spans="1:8" x14ac:dyDescent="0.25">
      <c r="A2346" s="3"/>
      <c r="B2346" s="3"/>
      <c r="C2346" s="3"/>
      <c r="D2346" s="3"/>
      <c r="E2346" s="3"/>
      <c r="F2346" s="3"/>
      <c r="G2346" s="3"/>
      <c r="H2346" s="3"/>
    </row>
    <row r="2347" spans="1:8" x14ac:dyDescent="0.25">
      <c r="A2347" s="3"/>
      <c r="B2347" s="3"/>
      <c r="C2347" s="3"/>
      <c r="D2347" s="3"/>
      <c r="E2347" s="3"/>
      <c r="F2347" s="3"/>
      <c r="G2347" s="3"/>
      <c r="H2347" s="3"/>
    </row>
    <row r="2348" spans="1:8" x14ac:dyDescent="0.25">
      <c r="A2348" s="3"/>
      <c r="B2348" s="3"/>
      <c r="C2348" s="3"/>
      <c r="D2348" s="3"/>
      <c r="E2348" s="3"/>
      <c r="F2348" s="3"/>
      <c r="G2348" s="3"/>
      <c r="H2348" s="3"/>
    </row>
    <row r="2349" spans="1:8" x14ac:dyDescent="0.25">
      <c r="A2349" s="3"/>
      <c r="B2349" s="3"/>
      <c r="C2349" s="3"/>
      <c r="D2349" s="3"/>
      <c r="E2349" s="3"/>
      <c r="F2349" s="3"/>
      <c r="G2349" s="3"/>
      <c r="H2349" s="3"/>
    </row>
    <row r="2350" spans="1:8" x14ac:dyDescent="0.25">
      <c r="A2350" s="3"/>
      <c r="B2350" s="3"/>
      <c r="C2350" s="3"/>
      <c r="D2350" s="3"/>
      <c r="E2350" s="3"/>
      <c r="F2350" s="3"/>
      <c r="G2350" s="3"/>
      <c r="H2350" s="3"/>
    </row>
    <row r="2351" spans="1:8" x14ac:dyDescent="0.25">
      <c r="A2351" s="3"/>
      <c r="B2351" s="3"/>
      <c r="C2351" s="3"/>
      <c r="D2351" s="3"/>
      <c r="E2351" s="3"/>
      <c r="F2351" s="3"/>
      <c r="G2351" s="3"/>
      <c r="H2351" s="3"/>
    </row>
    <row r="2352" spans="1:8" x14ac:dyDescent="0.25">
      <c r="A2352" s="3"/>
      <c r="B2352" s="3"/>
      <c r="C2352" s="3"/>
      <c r="D2352" s="3"/>
      <c r="E2352" s="3"/>
      <c r="F2352" s="3"/>
      <c r="G2352" s="3"/>
      <c r="H2352" s="3"/>
    </row>
    <row r="2353" spans="1:8" x14ac:dyDescent="0.25">
      <c r="A2353" s="3"/>
      <c r="B2353" s="3"/>
      <c r="C2353" s="3"/>
      <c r="D2353" s="3"/>
      <c r="E2353" s="3"/>
      <c r="F2353" s="3"/>
      <c r="G2353" s="3"/>
      <c r="H2353" s="3"/>
    </row>
    <row r="2354" spans="1:8" x14ac:dyDescent="0.25">
      <c r="A2354" s="3"/>
      <c r="B2354" s="3"/>
      <c r="C2354" s="3"/>
      <c r="D2354" s="3"/>
      <c r="E2354" s="3"/>
      <c r="F2354" s="3"/>
      <c r="G2354" s="3"/>
      <c r="H2354" s="3"/>
    </row>
    <row r="2355" spans="1:8" x14ac:dyDescent="0.25">
      <c r="A2355" s="3"/>
      <c r="B2355" s="3"/>
      <c r="C2355" s="3"/>
      <c r="D2355" s="3"/>
      <c r="E2355" s="3"/>
      <c r="F2355" s="3"/>
      <c r="G2355" s="3"/>
      <c r="H2355" s="3"/>
    </row>
    <row r="2356" spans="1:8" x14ac:dyDescent="0.25">
      <c r="A2356" s="3"/>
      <c r="B2356" s="3"/>
      <c r="C2356" s="3"/>
      <c r="D2356" s="3"/>
      <c r="E2356" s="3"/>
      <c r="F2356" s="3"/>
      <c r="G2356" s="3"/>
      <c r="H2356" s="3"/>
    </row>
    <row r="2357" spans="1:8" x14ac:dyDescent="0.25">
      <c r="A2357" s="3"/>
      <c r="B2357" s="3"/>
      <c r="C2357" s="3"/>
      <c r="D2357" s="3"/>
      <c r="E2357" s="3"/>
      <c r="F2357" s="3"/>
      <c r="G2357" s="3"/>
      <c r="H2357" s="3"/>
    </row>
    <row r="2358" spans="1:8" x14ac:dyDescent="0.25">
      <c r="A2358" s="3"/>
      <c r="B2358" s="3"/>
      <c r="C2358" s="3"/>
      <c r="D2358" s="3"/>
      <c r="E2358" s="3"/>
      <c r="F2358" s="3"/>
      <c r="G2358" s="3"/>
      <c r="H2358" s="3"/>
    </row>
    <row r="2359" spans="1:8" x14ac:dyDescent="0.25">
      <c r="A2359" s="3"/>
      <c r="B2359" s="3"/>
      <c r="C2359" s="3"/>
      <c r="D2359" s="3"/>
      <c r="E2359" s="3"/>
      <c r="F2359" s="3"/>
      <c r="G2359" s="3"/>
      <c r="H2359" s="3"/>
    </row>
    <row r="2360" spans="1:8" x14ac:dyDescent="0.25">
      <c r="A2360" s="3"/>
      <c r="B2360" s="3"/>
      <c r="C2360" s="3"/>
      <c r="D2360" s="3"/>
      <c r="E2360" s="3"/>
      <c r="F2360" s="3"/>
      <c r="G2360" s="3"/>
      <c r="H2360" s="3"/>
    </row>
    <row r="2361" spans="1:8" x14ac:dyDescent="0.25">
      <c r="A2361" s="3"/>
      <c r="B2361" s="3"/>
      <c r="C2361" s="3"/>
      <c r="D2361" s="3"/>
      <c r="E2361" s="3"/>
      <c r="F2361" s="3"/>
      <c r="G2361" s="3"/>
      <c r="H2361" s="3"/>
    </row>
    <row r="2362" spans="1:8" x14ac:dyDescent="0.25">
      <c r="A2362" s="3"/>
      <c r="B2362" s="3"/>
      <c r="C2362" s="3"/>
      <c r="D2362" s="3"/>
      <c r="E2362" s="3"/>
      <c r="F2362" s="3"/>
      <c r="G2362" s="3"/>
      <c r="H2362" s="3"/>
    </row>
    <row r="2363" spans="1:8" x14ac:dyDescent="0.25">
      <c r="A2363" s="3"/>
      <c r="B2363" s="3"/>
      <c r="C2363" s="3"/>
      <c r="D2363" s="3"/>
      <c r="E2363" s="3"/>
      <c r="F2363" s="3"/>
      <c r="G2363" s="3"/>
      <c r="H2363" s="3"/>
    </row>
    <row r="2364" spans="1:8" x14ac:dyDescent="0.25">
      <c r="A2364" s="3"/>
      <c r="B2364" s="3"/>
      <c r="C2364" s="3"/>
      <c r="D2364" s="3"/>
      <c r="E2364" s="3"/>
      <c r="F2364" s="3"/>
      <c r="G2364" s="3"/>
      <c r="H2364" s="3"/>
    </row>
    <row r="2365" spans="1:8" x14ac:dyDescent="0.25">
      <c r="A2365" s="3"/>
      <c r="B2365" s="3"/>
      <c r="C2365" s="3"/>
      <c r="D2365" s="3"/>
      <c r="E2365" s="3"/>
      <c r="F2365" s="3"/>
      <c r="G2365" s="3"/>
      <c r="H2365" s="3"/>
    </row>
    <row r="2366" spans="1:8" x14ac:dyDescent="0.25">
      <c r="A2366" s="3"/>
      <c r="B2366" s="3"/>
      <c r="C2366" s="3"/>
      <c r="D2366" s="3"/>
      <c r="E2366" s="3"/>
      <c r="F2366" s="3"/>
      <c r="G2366" s="3"/>
      <c r="H2366" s="3"/>
    </row>
    <row r="2367" spans="1:8" x14ac:dyDescent="0.25">
      <c r="A2367" s="3"/>
      <c r="B2367" s="3"/>
      <c r="C2367" s="3"/>
      <c r="D2367" s="3"/>
      <c r="E2367" s="3"/>
      <c r="F2367" s="3"/>
      <c r="G2367" s="3"/>
      <c r="H2367" s="3"/>
    </row>
    <row r="2368" spans="1:8" x14ac:dyDescent="0.25">
      <c r="A2368" s="3"/>
      <c r="B2368" s="3"/>
      <c r="C2368" s="3"/>
      <c r="D2368" s="3"/>
      <c r="E2368" s="3"/>
      <c r="F2368" s="3"/>
      <c r="G2368" s="3"/>
      <c r="H2368" s="3"/>
    </row>
    <row r="2369" spans="1:8" x14ac:dyDescent="0.25">
      <c r="A2369" s="3"/>
      <c r="B2369" s="3"/>
      <c r="C2369" s="3"/>
      <c r="D2369" s="3"/>
      <c r="E2369" s="3"/>
      <c r="F2369" s="3"/>
      <c r="G2369" s="3"/>
      <c r="H2369" s="3"/>
    </row>
    <row r="2370" spans="1:8" x14ac:dyDescent="0.25">
      <c r="A2370" s="3"/>
      <c r="B2370" s="3"/>
      <c r="C2370" s="3"/>
      <c r="D2370" s="3"/>
      <c r="E2370" s="3"/>
      <c r="F2370" s="3"/>
      <c r="G2370" s="3"/>
      <c r="H2370" s="3"/>
    </row>
    <row r="2371" spans="1:8" x14ac:dyDescent="0.25">
      <c r="A2371" s="3"/>
      <c r="B2371" s="3"/>
      <c r="C2371" s="3"/>
      <c r="D2371" s="3"/>
      <c r="E2371" s="3"/>
      <c r="F2371" s="3"/>
      <c r="G2371" s="3"/>
      <c r="H2371" s="3"/>
    </row>
    <row r="2372" spans="1:8" x14ac:dyDescent="0.25">
      <c r="A2372" s="3"/>
      <c r="B2372" s="3"/>
      <c r="C2372" s="3"/>
      <c r="D2372" s="3"/>
      <c r="E2372" s="3"/>
      <c r="F2372" s="3"/>
      <c r="G2372" s="3"/>
      <c r="H2372" s="3"/>
    </row>
    <row r="2373" spans="1:8" x14ac:dyDescent="0.25">
      <c r="A2373" s="3"/>
      <c r="B2373" s="3"/>
      <c r="C2373" s="3"/>
      <c r="D2373" s="3"/>
      <c r="E2373" s="3"/>
      <c r="F2373" s="3"/>
      <c r="G2373" s="3"/>
      <c r="H2373" s="3"/>
    </row>
    <row r="2374" spans="1:8" x14ac:dyDescent="0.25">
      <c r="A2374" s="3"/>
      <c r="B2374" s="3"/>
      <c r="C2374" s="3"/>
      <c r="D2374" s="3"/>
      <c r="E2374" s="3"/>
      <c r="F2374" s="3"/>
      <c r="G2374" s="3"/>
      <c r="H2374" s="3"/>
    </row>
    <row r="2375" spans="1:8" x14ac:dyDescent="0.25">
      <c r="A2375" s="3"/>
      <c r="B2375" s="3"/>
      <c r="C2375" s="3"/>
      <c r="D2375" s="3"/>
      <c r="E2375" s="3"/>
      <c r="F2375" s="3"/>
      <c r="G2375" s="3"/>
      <c r="H2375" s="3"/>
    </row>
    <row r="2376" spans="1:8" x14ac:dyDescent="0.25">
      <c r="A2376" s="3"/>
      <c r="B2376" s="3"/>
      <c r="C2376" s="3"/>
      <c r="D2376" s="3"/>
      <c r="E2376" s="3"/>
      <c r="F2376" s="3"/>
      <c r="G2376" s="3"/>
      <c r="H2376" s="3"/>
    </row>
    <row r="2377" spans="1:8" x14ac:dyDescent="0.25">
      <c r="A2377" s="3"/>
      <c r="B2377" s="3"/>
      <c r="C2377" s="3"/>
      <c r="D2377" s="3"/>
      <c r="E2377" s="3"/>
      <c r="F2377" s="3"/>
      <c r="G2377" s="3"/>
      <c r="H2377" s="3"/>
    </row>
    <row r="2378" spans="1:8" x14ac:dyDescent="0.25">
      <c r="A2378" s="3"/>
      <c r="B2378" s="3"/>
      <c r="C2378" s="3"/>
      <c r="D2378" s="3"/>
      <c r="E2378" s="3"/>
      <c r="F2378" s="3"/>
      <c r="G2378" s="3"/>
      <c r="H2378" s="3"/>
    </row>
    <row r="2379" spans="1:8" x14ac:dyDescent="0.25">
      <c r="A2379" s="3"/>
      <c r="B2379" s="3"/>
      <c r="C2379" s="3"/>
      <c r="D2379" s="3"/>
      <c r="E2379" s="3"/>
      <c r="F2379" s="3"/>
      <c r="G2379" s="3"/>
      <c r="H2379" s="3"/>
    </row>
    <row r="2380" spans="1:8" x14ac:dyDescent="0.25">
      <c r="A2380" s="3"/>
      <c r="B2380" s="3"/>
      <c r="C2380" s="3"/>
      <c r="D2380" s="3"/>
      <c r="E2380" s="3"/>
      <c r="F2380" s="3"/>
      <c r="G2380" s="3"/>
      <c r="H2380" s="3"/>
    </row>
    <row r="2381" spans="1:8" x14ac:dyDescent="0.25">
      <c r="A2381" s="3"/>
      <c r="B2381" s="3"/>
      <c r="C2381" s="3"/>
      <c r="D2381" s="3"/>
      <c r="E2381" s="3"/>
      <c r="F2381" s="3"/>
      <c r="G2381" s="3"/>
      <c r="H2381" s="3"/>
    </row>
    <row r="2382" spans="1:8" x14ac:dyDescent="0.25">
      <c r="A2382" s="3"/>
      <c r="B2382" s="3"/>
      <c r="C2382" s="3"/>
      <c r="D2382" s="3"/>
      <c r="E2382" s="3"/>
      <c r="F2382" s="3"/>
      <c r="G2382" s="3"/>
      <c r="H2382" s="3"/>
    </row>
    <row r="2383" spans="1:8" x14ac:dyDescent="0.25">
      <c r="A2383" s="3"/>
      <c r="B2383" s="3"/>
      <c r="C2383" s="3"/>
      <c r="D2383" s="3"/>
      <c r="E2383" s="3"/>
      <c r="F2383" s="3"/>
      <c r="G2383" s="3"/>
      <c r="H2383" s="3"/>
    </row>
    <row r="2384" spans="1:8" x14ac:dyDescent="0.25">
      <c r="A2384" s="3"/>
      <c r="B2384" s="3"/>
      <c r="C2384" s="3"/>
      <c r="D2384" s="3"/>
      <c r="E2384" s="3"/>
      <c r="F2384" s="3"/>
      <c r="G2384" s="3"/>
      <c r="H2384" s="3"/>
    </row>
    <row r="2385" spans="1:8" x14ac:dyDescent="0.25">
      <c r="A2385" s="3"/>
      <c r="B2385" s="3"/>
      <c r="C2385" s="3"/>
      <c r="D2385" s="3"/>
      <c r="E2385" s="3"/>
      <c r="F2385" s="3"/>
      <c r="G2385" s="3"/>
      <c r="H2385" s="3"/>
    </row>
    <row r="2386" spans="1:8" x14ac:dyDescent="0.25">
      <c r="A2386" s="3"/>
      <c r="B2386" s="3"/>
      <c r="C2386" s="3"/>
      <c r="D2386" s="3"/>
      <c r="E2386" s="3"/>
      <c r="F2386" s="3"/>
      <c r="G2386" s="3"/>
      <c r="H2386" s="3"/>
    </row>
    <row r="2387" spans="1:8" x14ac:dyDescent="0.25">
      <c r="A2387" s="3"/>
      <c r="B2387" s="3"/>
      <c r="C2387" s="3"/>
      <c r="D2387" s="3"/>
      <c r="E2387" s="3"/>
      <c r="F2387" s="3"/>
      <c r="G2387" s="3"/>
      <c r="H2387" s="3"/>
    </row>
    <row r="2388" spans="1:8" x14ac:dyDescent="0.25">
      <c r="A2388" s="3"/>
      <c r="B2388" s="3"/>
      <c r="C2388" s="3"/>
      <c r="D2388" s="3"/>
      <c r="E2388" s="3"/>
      <c r="F2388" s="3"/>
      <c r="G2388" s="3"/>
      <c r="H2388" s="3"/>
    </row>
    <row r="2389" spans="1:8" x14ac:dyDescent="0.25">
      <c r="A2389" s="3"/>
      <c r="B2389" s="3"/>
      <c r="C2389" s="3"/>
      <c r="D2389" s="3"/>
      <c r="E2389" s="3"/>
      <c r="F2389" s="3"/>
      <c r="G2389" s="3"/>
      <c r="H2389" s="3"/>
    </row>
    <row r="2390" spans="1:8" x14ac:dyDescent="0.25">
      <c r="A2390" s="3"/>
      <c r="B2390" s="3"/>
      <c r="C2390" s="3"/>
      <c r="D2390" s="3"/>
      <c r="E2390" s="3"/>
      <c r="F2390" s="3"/>
      <c r="G2390" s="3"/>
      <c r="H2390" s="3"/>
    </row>
    <row r="2391" spans="1:8" x14ac:dyDescent="0.25">
      <c r="A2391" s="3"/>
      <c r="B2391" s="3"/>
      <c r="C2391" s="3"/>
      <c r="D2391" s="3"/>
      <c r="E2391" s="3"/>
      <c r="F2391" s="3"/>
      <c r="G2391" s="3"/>
      <c r="H2391" s="3"/>
    </row>
    <row r="2392" spans="1:8" x14ac:dyDescent="0.25">
      <c r="A2392" s="3"/>
      <c r="B2392" s="3"/>
      <c r="C2392" s="3"/>
      <c r="D2392" s="3"/>
      <c r="E2392" s="3"/>
      <c r="F2392" s="3"/>
      <c r="G2392" s="3"/>
      <c r="H2392" s="3"/>
    </row>
    <row r="2393" spans="1:8" x14ac:dyDescent="0.25">
      <c r="A2393" s="3"/>
      <c r="B2393" s="3"/>
      <c r="C2393" s="3"/>
      <c r="D2393" s="3"/>
      <c r="E2393" s="3"/>
      <c r="F2393" s="3"/>
      <c r="G2393" s="3"/>
      <c r="H2393" s="3"/>
    </row>
    <row r="2394" spans="1:8" x14ac:dyDescent="0.25">
      <c r="A2394" s="3"/>
      <c r="B2394" s="3"/>
      <c r="C2394" s="3"/>
      <c r="D2394" s="3"/>
      <c r="E2394" s="3"/>
      <c r="F2394" s="3"/>
      <c r="G2394" s="3"/>
      <c r="H2394" s="3"/>
    </row>
    <row r="2395" spans="1:8" x14ac:dyDescent="0.25">
      <c r="A2395" s="3"/>
      <c r="B2395" s="3"/>
      <c r="C2395" s="3"/>
      <c r="D2395" s="3"/>
      <c r="E2395" s="3"/>
      <c r="F2395" s="3"/>
      <c r="G2395" s="3"/>
      <c r="H2395" s="3"/>
    </row>
    <row r="2396" spans="1:8" x14ac:dyDescent="0.25">
      <c r="A2396" s="3"/>
      <c r="B2396" s="3"/>
      <c r="C2396" s="3"/>
      <c r="D2396" s="3"/>
      <c r="E2396" s="3"/>
      <c r="F2396" s="3"/>
      <c r="G2396" s="3"/>
      <c r="H2396" s="3"/>
    </row>
    <row r="2397" spans="1:8" x14ac:dyDescent="0.25">
      <c r="A2397" s="3"/>
      <c r="B2397" s="3"/>
      <c r="C2397" s="3"/>
      <c r="D2397" s="3"/>
      <c r="E2397" s="3"/>
      <c r="F2397" s="3"/>
      <c r="G2397" s="3"/>
      <c r="H2397" s="3"/>
    </row>
    <row r="2398" spans="1:8" x14ac:dyDescent="0.25">
      <c r="A2398" s="3"/>
      <c r="B2398" s="3"/>
      <c r="C2398" s="3"/>
      <c r="D2398" s="3"/>
      <c r="E2398" s="3"/>
      <c r="F2398" s="3"/>
      <c r="G2398" s="3"/>
      <c r="H2398" s="3"/>
    </row>
    <row r="2399" spans="1:8" x14ac:dyDescent="0.25">
      <c r="A2399" s="3"/>
      <c r="B2399" s="3"/>
      <c r="C2399" s="3"/>
      <c r="D2399" s="3"/>
      <c r="E2399" s="3"/>
      <c r="F2399" s="3"/>
      <c r="G2399" s="3"/>
      <c r="H2399" s="3"/>
    </row>
    <row r="2400" spans="1:8" x14ac:dyDescent="0.25">
      <c r="A2400" s="3"/>
      <c r="B2400" s="3"/>
      <c r="C2400" s="3"/>
      <c r="D2400" s="3"/>
      <c r="E2400" s="3"/>
      <c r="F2400" s="3"/>
      <c r="G2400" s="3"/>
      <c r="H2400" s="3"/>
    </row>
    <row r="2401" spans="1:8" x14ac:dyDescent="0.25">
      <c r="A2401" s="3"/>
      <c r="B2401" s="3"/>
      <c r="C2401" s="3"/>
      <c r="D2401" s="3"/>
      <c r="E2401" s="3"/>
      <c r="F2401" s="3"/>
      <c r="G2401" s="3"/>
      <c r="H2401" s="3"/>
    </row>
    <row r="2402" spans="1:8" x14ac:dyDescent="0.25">
      <c r="A2402" s="3"/>
      <c r="B2402" s="3"/>
      <c r="C2402" s="3"/>
      <c r="D2402" s="3"/>
      <c r="E2402" s="3"/>
      <c r="F2402" s="3"/>
      <c r="G2402" s="3"/>
      <c r="H2402" s="3"/>
    </row>
    <row r="2403" spans="1:8" x14ac:dyDescent="0.25">
      <c r="A2403" s="3"/>
      <c r="B2403" s="3"/>
      <c r="C2403" s="3"/>
      <c r="D2403" s="3"/>
      <c r="E2403" s="3"/>
      <c r="F2403" s="3"/>
      <c r="G2403" s="3"/>
      <c r="H2403" s="3"/>
    </row>
    <row r="2404" spans="1:8" x14ac:dyDescent="0.25">
      <c r="A2404" s="3"/>
      <c r="B2404" s="3"/>
      <c r="C2404" s="3"/>
      <c r="D2404" s="3"/>
      <c r="E2404" s="3"/>
      <c r="F2404" s="3"/>
      <c r="G2404" s="3"/>
      <c r="H2404" s="3"/>
    </row>
    <row r="2405" spans="1:8" x14ac:dyDescent="0.25">
      <c r="A2405" s="3"/>
      <c r="B2405" s="3"/>
      <c r="C2405" s="3"/>
      <c r="D2405" s="3"/>
      <c r="E2405" s="3"/>
      <c r="F2405" s="3"/>
      <c r="G2405" s="3"/>
      <c r="H2405" s="3"/>
    </row>
    <row r="2406" spans="1:8" x14ac:dyDescent="0.25">
      <c r="A2406" s="3"/>
      <c r="B2406" s="3"/>
      <c r="C2406" s="3"/>
      <c r="D2406" s="3"/>
      <c r="E2406" s="3"/>
      <c r="F2406" s="3"/>
      <c r="G2406" s="3"/>
      <c r="H2406" s="3"/>
    </row>
    <row r="2407" spans="1:8" x14ac:dyDescent="0.25">
      <c r="A2407" s="3"/>
      <c r="B2407" s="3"/>
      <c r="C2407" s="3"/>
      <c r="D2407" s="3"/>
      <c r="E2407" s="3"/>
      <c r="F2407" s="3"/>
      <c r="G2407" s="3"/>
      <c r="H2407" s="3"/>
    </row>
    <row r="2408" spans="1:8" x14ac:dyDescent="0.25">
      <c r="A2408" s="3"/>
      <c r="B2408" s="3"/>
      <c r="C2408" s="3"/>
      <c r="D2408" s="3"/>
      <c r="E2408" s="3"/>
      <c r="F2408" s="3"/>
      <c r="G2408" s="3"/>
      <c r="H2408" s="3"/>
    </row>
    <row r="2409" spans="1:8" x14ac:dyDescent="0.25">
      <c r="A2409" s="3"/>
      <c r="B2409" s="3"/>
      <c r="C2409" s="3"/>
      <c r="D2409" s="3"/>
      <c r="E2409" s="3"/>
      <c r="F2409" s="3"/>
      <c r="G2409" s="3"/>
      <c r="H2409" s="3"/>
    </row>
    <row r="2410" spans="1:8" x14ac:dyDescent="0.25">
      <c r="A2410" s="3"/>
      <c r="B2410" s="3"/>
      <c r="C2410" s="3"/>
      <c r="D2410" s="3"/>
      <c r="E2410" s="3"/>
      <c r="F2410" s="3"/>
      <c r="G2410" s="3"/>
      <c r="H2410" s="3"/>
    </row>
    <row r="2411" spans="1:8" x14ac:dyDescent="0.25">
      <c r="A2411" s="3"/>
      <c r="B2411" s="3"/>
      <c r="C2411" s="3"/>
      <c r="D2411" s="3"/>
      <c r="E2411" s="3"/>
      <c r="F2411" s="3"/>
      <c r="G2411" s="3"/>
      <c r="H2411" s="3"/>
    </row>
    <row r="2412" spans="1:8" x14ac:dyDescent="0.25">
      <c r="A2412" s="3"/>
      <c r="B2412" s="3"/>
      <c r="C2412" s="3"/>
      <c r="D2412" s="3"/>
      <c r="E2412" s="3"/>
      <c r="F2412" s="3"/>
      <c r="G2412" s="3"/>
      <c r="H2412" s="3"/>
    </row>
    <row r="2413" spans="1:8" x14ac:dyDescent="0.25">
      <c r="A2413" s="3"/>
      <c r="B2413" s="3"/>
      <c r="C2413" s="3"/>
      <c r="D2413" s="3"/>
      <c r="E2413" s="3"/>
      <c r="F2413" s="3"/>
      <c r="G2413" s="3"/>
      <c r="H2413" s="3"/>
    </row>
    <row r="2414" spans="1:8" x14ac:dyDescent="0.25">
      <c r="A2414" s="3"/>
      <c r="B2414" s="3"/>
      <c r="C2414" s="3"/>
      <c r="D2414" s="3"/>
      <c r="E2414" s="3"/>
      <c r="F2414" s="3"/>
      <c r="G2414" s="3"/>
      <c r="H2414" s="3"/>
    </row>
    <row r="2415" spans="1:8" x14ac:dyDescent="0.25">
      <c r="A2415" s="3"/>
      <c r="B2415" s="3"/>
      <c r="C2415" s="3"/>
      <c r="D2415" s="3"/>
      <c r="E2415" s="3"/>
      <c r="F2415" s="3"/>
      <c r="G2415" s="3"/>
      <c r="H2415" s="3"/>
    </row>
    <row r="2416" spans="1:8" x14ac:dyDescent="0.25">
      <c r="A2416" s="3"/>
      <c r="B2416" s="3"/>
      <c r="C2416" s="3"/>
      <c r="D2416" s="3"/>
      <c r="E2416" s="3"/>
      <c r="F2416" s="3"/>
      <c r="G2416" s="3"/>
      <c r="H2416" s="3"/>
    </row>
    <row r="2417" spans="1:8" x14ac:dyDescent="0.25">
      <c r="A2417" s="3"/>
      <c r="B2417" s="3"/>
      <c r="C2417" s="3"/>
      <c r="D2417" s="3"/>
      <c r="E2417" s="3"/>
      <c r="F2417" s="3"/>
      <c r="G2417" s="3"/>
      <c r="H2417" s="3"/>
    </row>
    <row r="2418" spans="1:8" x14ac:dyDescent="0.25">
      <c r="A2418" s="3"/>
      <c r="B2418" s="3"/>
      <c r="C2418" s="3"/>
      <c r="D2418" s="3"/>
      <c r="E2418" s="3"/>
      <c r="F2418" s="3"/>
      <c r="G2418" s="3"/>
      <c r="H2418" s="3"/>
    </row>
    <row r="2419" spans="1:8" x14ac:dyDescent="0.25">
      <c r="A2419" s="3"/>
      <c r="B2419" s="3"/>
      <c r="C2419" s="3"/>
      <c r="D2419" s="3"/>
      <c r="E2419" s="3"/>
      <c r="F2419" s="3"/>
      <c r="G2419" s="3"/>
      <c r="H2419" s="3"/>
    </row>
    <row r="2420" spans="1:8" x14ac:dyDescent="0.25">
      <c r="A2420" s="3"/>
      <c r="B2420" s="3"/>
      <c r="C2420" s="3"/>
      <c r="D2420" s="3"/>
      <c r="E2420" s="3"/>
      <c r="F2420" s="3"/>
      <c r="G2420" s="3"/>
      <c r="H2420" s="3"/>
    </row>
    <row r="2421" spans="1:8" x14ac:dyDescent="0.25">
      <c r="A2421" s="3"/>
      <c r="B2421" s="3"/>
      <c r="C2421" s="3"/>
      <c r="D2421" s="3"/>
      <c r="E2421" s="3"/>
      <c r="F2421" s="3"/>
      <c r="G2421" s="3"/>
      <c r="H2421" s="3"/>
    </row>
    <row r="2422" spans="1:8" x14ac:dyDescent="0.25">
      <c r="A2422" s="3"/>
      <c r="B2422" s="3"/>
      <c r="C2422" s="3"/>
      <c r="D2422" s="3"/>
      <c r="E2422" s="3"/>
      <c r="F2422" s="3"/>
      <c r="G2422" s="3"/>
      <c r="H2422" s="3"/>
    </row>
    <row r="2423" spans="1:8" x14ac:dyDescent="0.25">
      <c r="A2423" s="3"/>
      <c r="B2423" s="3"/>
      <c r="C2423" s="3"/>
      <c r="D2423" s="3"/>
      <c r="E2423" s="3"/>
      <c r="F2423" s="3"/>
      <c r="G2423" s="3"/>
      <c r="H2423" s="3"/>
    </row>
    <row r="2424" spans="1:8" x14ac:dyDescent="0.25">
      <c r="A2424" s="3"/>
      <c r="B2424" s="3"/>
      <c r="C2424" s="3"/>
      <c r="D2424" s="3"/>
      <c r="E2424" s="3"/>
      <c r="F2424" s="3"/>
      <c r="G2424" s="3"/>
      <c r="H2424" s="3"/>
    </row>
    <row r="2425" spans="1:8" x14ac:dyDescent="0.25">
      <c r="A2425" s="3"/>
      <c r="B2425" s="3"/>
      <c r="C2425" s="3"/>
      <c r="D2425" s="3"/>
      <c r="E2425" s="3"/>
      <c r="F2425" s="3"/>
      <c r="G2425" s="3"/>
      <c r="H2425" s="3"/>
    </row>
    <row r="2426" spans="1:8" x14ac:dyDescent="0.25">
      <c r="A2426" s="3"/>
      <c r="B2426" s="3"/>
      <c r="C2426" s="3"/>
      <c r="D2426" s="3"/>
      <c r="E2426" s="3"/>
      <c r="F2426" s="3"/>
      <c r="G2426" s="3"/>
      <c r="H2426" s="3"/>
    </row>
    <row r="2427" spans="1:8" x14ac:dyDescent="0.25">
      <c r="A2427" s="3"/>
      <c r="B2427" s="3"/>
      <c r="C2427" s="3"/>
      <c r="D2427" s="3"/>
      <c r="E2427" s="3"/>
      <c r="F2427" s="3"/>
      <c r="G2427" s="3"/>
      <c r="H2427" s="3"/>
    </row>
    <row r="2428" spans="1:8" x14ac:dyDescent="0.25">
      <c r="A2428" s="3"/>
      <c r="B2428" s="3"/>
      <c r="C2428" s="3"/>
      <c r="D2428" s="3"/>
      <c r="E2428" s="3"/>
      <c r="F2428" s="3"/>
      <c r="G2428" s="3"/>
      <c r="H2428" s="3"/>
    </row>
    <row r="2429" spans="1:8" x14ac:dyDescent="0.25">
      <c r="A2429" s="3"/>
      <c r="B2429" s="3"/>
      <c r="C2429" s="3"/>
      <c r="D2429" s="3"/>
      <c r="E2429" s="3"/>
      <c r="F2429" s="3"/>
      <c r="G2429" s="3"/>
      <c r="H2429" s="3"/>
    </row>
    <row r="2430" spans="1:8" x14ac:dyDescent="0.25">
      <c r="A2430" s="3"/>
      <c r="B2430" s="3"/>
      <c r="C2430" s="3"/>
      <c r="D2430" s="3"/>
      <c r="E2430" s="3"/>
      <c r="F2430" s="3"/>
      <c r="G2430" s="3"/>
      <c r="H2430" s="3"/>
    </row>
    <row r="2431" spans="1:8" x14ac:dyDescent="0.25">
      <c r="A2431" s="3"/>
      <c r="B2431" s="3"/>
      <c r="C2431" s="3"/>
      <c r="D2431" s="3"/>
      <c r="E2431" s="3"/>
      <c r="F2431" s="3"/>
      <c r="G2431" s="3"/>
      <c r="H2431" s="3"/>
    </row>
    <row r="2432" spans="1:8" x14ac:dyDescent="0.25">
      <c r="A2432" s="3"/>
      <c r="B2432" s="3"/>
      <c r="C2432" s="3"/>
      <c r="D2432" s="3"/>
      <c r="E2432" s="3"/>
      <c r="F2432" s="3"/>
      <c r="G2432" s="3"/>
      <c r="H2432" s="3"/>
    </row>
    <row r="2433" spans="1:8" x14ac:dyDescent="0.25">
      <c r="A2433" s="3"/>
      <c r="B2433" s="3"/>
      <c r="C2433" s="3"/>
      <c r="D2433" s="3"/>
      <c r="E2433" s="3"/>
      <c r="F2433" s="3"/>
      <c r="G2433" s="3"/>
      <c r="H2433" s="3"/>
    </row>
    <row r="2434" spans="1:8" x14ac:dyDescent="0.25">
      <c r="A2434" s="3"/>
      <c r="B2434" s="3"/>
      <c r="C2434" s="3"/>
      <c r="D2434" s="3"/>
      <c r="E2434" s="3"/>
      <c r="F2434" s="3"/>
      <c r="G2434" s="3"/>
      <c r="H2434" s="3"/>
    </row>
    <row r="2435" spans="1:8" x14ac:dyDescent="0.25">
      <c r="A2435" s="3"/>
      <c r="B2435" s="3"/>
      <c r="C2435" s="3"/>
      <c r="D2435" s="3"/>
      <c r="E2435" s="3"/>
      <c r="F2435" s="3"/>
      <c r="G2435" s="3"/>
      <c r="H2435" s="3"/>
    </row>
    <row r="2436" spans="1:8" x14ac:dyDescent="0.25">
      <c r="A2436" s="3"/>
      <c r="B2436" s="3"/>
      <c r="C2436" s="3"/>
      <c r="D2436" s="3"/>
      <c r="E2436" s="3"/>
      <c r="F2436" s="3"/>
      <c r="G2436" s="3"/>
      <c r="H2436" s="3"/>
    </row>
    <row r="2437" spans="1:8" x14ac:dyDescent="0.25">
      <c r="A2437" s="3"/>
      <c r="B2437" s="3"/>
      <c r="C2437" s="3"/>
      <c r="D2437" s="3"/>
      <c r="E2437" s="3"/>
      <c r="F2437" s="3"/>
      <c r="G2437" s="3"/>
      <c r="H2437" s="3"/>
    </row>
    <row r="2438" spans="1:8" x14ac:dyDescent="0.25">
      <c r="A2438" s="3"/>
      <c r="B2438" s="3"/>
      <c r="C2438" s="3"/>
      <c r="D2438" s="3"/>
      <c r="E2438" s="3"/>
      <c r="F2438" s="3"/>
      <c r="G2438" s="3"/>
      <c r="H2438" s="3"/>
    </row>
    <row r="2439" spans="1:8" x14ac:dyDescent="0.25">
      <c r="A2439" s="3"/>
      <c r="B2439" s="3"/>
      <c r="C2439" s="3"/>
      <c r="D2439" s="3"/>
      <c r="E2439" s="3"/>
      <c r="F2439" s="3"/>
      <c r="G2439" s="3"/>
      <c r="H2439" s="3"/>
    </row>
    <row r="2440" spans="1:8" x14ac:dyDescent="0.25">
      <c r="A2440" s="3"/>
      <c r="B2440" s="3"/>
      <c r="C2440" s="3"/>
      <c r="D2440" s="3"/>
      <c r="E2440" s="3"/>
      <c r="F2440" s="3"/>
      <c r="G2440" s="3"/>
      <c r="H2440" s="3"/>
    </row>
    <row r="2441" spans="1:8" x14ac:dyDescent="0.25">
      <c r="A2441" s="3"/>
      <c r="B2441" s="3"/>
      <c r="C2441" s="3"/>
      <c r="D2441" s="3"/>
      <c r="E2441" s="3"/>
      <c r="F2441" s="3"/>
      <c r="G2441" s="3"/>
      <c r="H2441" s="3"/>
    </row>
    <row r="2442" spans="1:8" x14ac:dyDescent="0.25">
      <c r="A2442" s="3"/>
      <c r="B2442" s="3"/>
      <c r="C2442" s="3"/>
      <c r="D2442" s="3"/>
      <c r="E2442" s="3"/>
      <c r="F2442" s="3"/>
      <c r="G2442" s="3"/>
      <c r="H2442" s="3"/>
    </row>
    <row r="2443" spans="1:8" x14ac:dyDescent="0.25">
      <c r="A2443" s="3"/>
      <c r="B2443" s="3"/>
      <c r="C2443" s="3"/>
      <c r="D2443" s="3"/>
      <c r="E2443" s="3"/>
      <c r="F2443" s="3"/>
      <c r="G2443" s="3"/>
      <c r="H2443" s="3"/>
    </row>
    <row r="2444" spans="1:8" x14ac:dyDescent="0.25">
      <c r="A2444" s="3"/>
      <c r="B2444" s="3"/>
      <c r="C2444" s="3"/>
      <c r="D2444" s="3"/>
      <c r="E2444" s="3"/>
      <c r="F2444" s="3"/>
      <c r="G2444" s="3"/>
      <c r="H2444" s="3"/>
    </row>
    <row r="2445" spans="1:8" x14ac:dyDescent="0.25">
      <c r="A2445" s="3"/>
      <c r="B2445" s="3"/>
      <c r="C2445" s="3"/>
      <c r="D2445" s="3"/>
      <c r="E2445" s="3"/>
      <c r="F2445" s="3"/>
      <c r="G2445" s="3"/>
      <c r="H2445" s="3"/>
    </row>
    <row r="2446" spans="1:8" x14ac:dyDescent="0.25">
      <c r="A2446" s="3"/>
      <c r="B2446" s="3"/>
      <c r="C2446" s="3"/>
      <c r="D2446" s="3"/>
      <c r="E2446" s="3"/>
      <c r="F2446" s="3"/>
      <c r="G2446" s="3"/>
      <c r="H2446" s="3"/>
    </row>
    <row r="2447" spans="1:8" x14ac:dyDescent="0.25">
      <c r="A2447" s="3"/>
      <c r="B2447" s="3"/>
      <c r="C2447" s="3"/>
      <c r="D2447" s="3"/>
      <c r="E2447" s="3"/>
      <c r="F2447" s="3"/>
      <c r="G2447" s="3"/>
      <c r="H2447" s="3"/>
    </row>
    <row r="2448" spans="1:8" x14ac:dyDescent="0.25">
      <c r="A2448" s="3"/>
      <c r="B2448" s="3"/>
      <c r="C2448" s="3"/>
      <c r="D2448" s="3"/>
      <c r="E2448" s="3"/>
      <c r="F2448" s="3"/>
      <c r="G2448" s="3"/>
      <c r="H2448" s="3"/>
    </row>
    <row r="2449" spans="1:8" x14ac:dyDescent="0.25">
      <c r="A2449" s="3"/>
      <c r="B2449" s="3"/>
      <c r="C2449" s="3"/>
      <c r="D2449" s="3"/>
      <c r="E2449" s="3"/>
      <c r="F2449" s="3"/>
      <c r="G2449" s="3"/>
      <c r="H2449" s="3"/>
    </row>
    <row r="2450" spans="1:8" x14ac:dyDescent="0.25">
      <c r="A2450" s="3"/>
      <c r="B2450" s="3"/>
      <c r="C2450" s="3"/>
      <c r="D2450" s="3"/>
      <c r="E2450" s="3"/>
      <c r="F2450" s="3"/>
      <c r="G2450" s="3"/>
      <c r="H2450" s="3"/>
    </row>
    <row r="2451" spans="1:8" x14ac:dyDescent="0.25">
      <c r="A2451" s="3"/>
      <c r="B2451" s="3"/>
      <c r="C2451" s="3"/>
      <c r="D2451" s="3"/>
      <c r="E2451" s="3"/>
      <c r="F2451" s="3"/>
      <c r="G2451" s="3"/>
      <c r="H2451" s="3"/>
    </row>
    <row r="2452" spans="1:8" x14ac:dyDescent="0.25">
      <c r="A2452" s="3"/>
      <c r="B2452" s="3"/>
      <c r="C2452" s="3"/>
      <c r="D2452" s="3"/>
      <c r="E2452" s="3"/>
      <c r="F2452" s="3"/>
      <c r="G2452" s="3"/>
      <c r="H2452" s="3"/>
    </row>
    <row r="2453" spans="1:8" x14ac:dyDescent="0.25">
      <c r="A2453" s="3"/>
      <c r="B2453" s="3"/>
      <c r="C2453" s="3"/>
      <c r="D2453" s="3"/>
      <c r="E2453" s="3"/>
      <c r="F2453" s="3"/>
      <c r="G2453" s="3"/>
      <c r="H2453" s="3"/>
    </row>
    <row r="2454" spans="1:8" x14ac:dyDescent="0.25">
      <c r="A2454" s="3"/>
      <c r="B2454" s="3"/>
      <c r="C2454" s="3"/>
      <c r="D2454" s="3"/>
      <c r="E2454" s="3"/>
      <c r="F2454" s="3"/>
      <c r="G2454" s="3"/>
      <c r="H2454" s="3"/>
    </row>
    <row r="2455" spans="1:8" x14ac:dyDescent="0.25">
      <c r="A2455" s="3"/>
      <c r="B2455" s="3"/>
      <c r="C2455" s="3"/>
      <c r="D2455" s="3"/>
      <c r="E2455" s="3"/>
      <c r="F2455" s="3"/>
      <c r="G2455" s="3"/>
      <c r="H2455" s="3"/>
    </row>
    <row r="2456" spans="1:8" x14ac:dyDescent="0.25">
      <c r="A2456" s="3"/>
      <c r="B2456" s="3"/>
      <c r="C2456" s="3"/>
      <c r="D2456" s="3"/>
      <c r="E2456" s="3"/>
      <c r="F2456" s="3"/>
      <c r="G2456" s="3"/>
      <c r="H2456" s="3"/>
    </row>
    <row r="2457" spans="1:8" x14ac:dyDescent="0.25">
      <c r="A2457" s="3"/>
      <c r="B2457" s="3"/>
      <c r="C2457" s="3"/>
      <c r="D2457" s="3"/>
      <c r="E2457" s="3"/>
      <c r="F2457" s="3"/>
      <c r="G2457" s="3"/>
      <c r="H2457" s="3"/>
    </row>
    <row r="2458" spans="1:8" x14ac:dyDescent="0.25">
      <c r="A2458" s="3"/>
      <c r="B2458" s="3"/>
      <c r="C2458" s="3"/>
      <c r="D2458" s="3"/>
      <c r="E2458" s="3"/>
      <c r="F2458" s="3"/>
      <c r="G2458" s="3"/>
      <c r="H2458" s="3"/>
    </row>
    <row r="2459" spans="1:8" x14ac:dyDescent="0.25">
      <c r="A2459" s="3"/>
      <c r="B2459" s="3"/>
      <c r="C2459" s="3"/>
      <c r="D2459" s="3"/>
      <c r="E2459" s="3"/>
      <c r="F2459" s="3"/>
      <c r="G2459" s="3"/>
      <c r="H2459" s="3"/>
    </row>
    <row r="2460" spans="1:8" x14ac:dyDescent="0.25">
      <c r="A2460" s="3"/>
      <c r="B2460" s="3"/>
      <c r="C2460" s="3"/>
      <c r="D2460" s="3"/>
      <c r="E2460" s="3"/>
      <c r="F2460" s="3"/>
      <c r="G2460" s="3"/>
      <c r="H2460" s="3"/>
    </row>
    <row r="2461" spans="1:8" x14ac:dyDescent="0.25">
      <c r="A2461" s="3"/>
      <c r="B2461" s="3"/>
      <c r="C2461" s="3"/>
      <c r="D2461" s="3"/>
      <c r="E2461" s="3"/>
      <c r="F2461" s="3"/>
      <c r="G2461" s="3"/>
      <c r="H2461" s="3"/>
    </row>
    <row r="2462" spans="1:8" x14ac:dyDescent="0.25">
      <c r="A2462" s="3"/>
      <c r="B2462" s="3"/>
      <c r="C2462" s="3"/>
      <c r="D2462" s="3"/>
      <c r="E2462" s="3"/>
      <c r="F2462" s="3"/>
      <c r="G2462" s="3"/>
      <c r="H2462" s="3"/>
    </row>
    <row r="2463" spans="1:8" x14ac:dyDescent="0.25">
      <c r="A2463" s="3"/>
      <c r="B2463" s="3"/>
      <c r="C2463" s="3"/>
      <c r="D2463" s="3"/>
      <c r="E2463" s="3"/>
      <c r="F2463" s="3"/>
      <c r="G2463" s="3"/>
      <c r="H2463" s="3"/>
    </row>
    <row r="2464" spans="1:8" x14ac:dyDescent="0.25">
      <c r="A2464" s="3"/>
      <c r="B2464" s="3"/>
      <c r="C2464" s="3"/>
      <c r="D2464" s="3"/>
      <c r="E2464" s="3"/>
      <c r="F2464" s="3"/>
      <c r="G2464" s="3"/>
      <c r="H2464" s="3"/>
    </row>
    <row r="2465" spans="1:8" x14ac:dyDescent="0.25">
      <c r="A2465" s="3"/>
      <c r="B2465" s="3"/>
      <c r="C2465" s="3"/>
      <c r="D2465" s="3"/>
      <c r="E2465" s="3"/>
      <c r="F2465" s="3"/>
      <c r="G2465" s="3"/>
      <c r="H2465" s="3"/>
    </row>
    <row r="2466" spans="1:8" x14ac:dyDescent="0.25">
      <c r="A2466" s="3"/>
      <c r="B2466" s="3"/>
      <c r="C2466" s="3"/>
      <c r="D2466" s="3"/>
      <c r="E2466" s="3"/>
      <c r="F2466" s="3"/>
      <c r="G2466" s="3"/>
      <c r="H2466" s="3"/>
    </row>
    <row r="2467" spans="1:8" x14ac:dyDescent="0.25">
      <c r="A2467" s="3"/>
      <c r="B2467" s="3"/>
      <c r="C2467" s="3"/>
      <c r="D2467" s="3"/>
      <c r="E2467" s="3"/>
      <c r="F2467" s="3"/>
      <c r="G2467" s="3"/>
      <c r="H2467" s="3"/>
    </row>
    <row r="2468" spans="1:8" x14ac:dyDescent="0.25">
      <c r="A2468" s="3"/>
      <c r="B2468" s="3"/>
      <c r="C2468" s="3"/>
      <c r="D2468" s="3"/>
      <c r="E2468" s="3"/>
      <c r="F2468" s="3"/>
      <c r="G2468" s="3"/>
      <c r="H2468" s="3"/>
    </row>
    <row r="2469" spans="1:8" x14ac:dyDescent="0.25">
      <c r="A2469" s="3"/>
      <c r="B2469" s="3"/>
      <c r="C2469" s="3"/>
      <c r="D2469" s="3"/>
      <c r="E2469" s="3"/>
      <c r="F2469" s="3"/>
      <c r="G2469" s="3"/>
      <c r="H2469" s="3"/>
    </row>
    <row r="2470" spans="1:8" x14ac:dyDescent="0.25">
      <c r="A2470" s="3"/>
      <c r="B2470" s="3"/>
      <c r="C2470" s="3"/>
      <c r="D2470" s="3"/>
      <c r="E2470" s="3"/>
      <c r="F2470" s="3"/>
      <c r="G2470" s="3"/>
      <c r="H2470" s="3"/>
    </row>
    <row r="2471" spans="1:8" x14ac:dyDescent="0.25">
      <c r="A2471" s="3"/>
      <c r="B2471" s="3"/>
      <c r="C2471" s="3"/>
      <c r="D2471" s="3"/>
      <c r="E2471" s="3"/>
      <c r="F2471" s="3"/>
      <c r="G2471" s="3"/>
      <c r="H2471" s="3"/>
    </row>
    <row r="2472" spans="1:8" x14ac:dyDescent="0.25">
      <c r="A2472" s="3"/>
      <c r="B2472" s="3"/>
      <c r="C2472" s="3"/>
      <c r="D2472" s="3"/>
      <c r="E2472" s="3"/>
      <c r="F2472" s="3"/>
      <c r="G2472" s="3"/>
      <c r="H2472" s="3"/>
    </row>
    <row r="2473" spans="1:8" x14ac:dyDescent="0.25">
      <c r="A2473" s="3"/>
      <c r="B2473" s="3"/>
      <c r="C2473" s="3"/>
      <c r="D2473" s="3"/>
      <c r="E2473" s="3"/>
      <c r="F2473" s="3"/>
      <c r="G2473" s="3"/>
      <c r="H2473" s="3"/>
    </row>
    <row r="2474" spans="1:8" x14ac:dyDescent="0.25">
      <c r="A2474" s="3"/>
      <c r="B2474" s="3"/>
      <c r="C2474" s="3"/>
      <c r="D2474" s="3"/>
      <c r="E2474" s="3"/>
      <c r="F2474" s="3"/>
      <c r="G2474" s="3"/>
      <c r="H2474" s="3"/>
    </row>
    <row r="2475" spans="1:8" x14ac:dyDescent="0.25">
      <c r="A2475" s="3"/>
      <c r="B2475" s="3"/>
      <c r="C2475" s="3"/>
      <c r="D2475" s="3"/>
      <c r="E2475" s="3"/>
      <c r="F2475" s="3"/>
      <c r="G2475" s="3"/>
      <c r="H2475" s="3"/>
    </row>
    <row r="2476" spans="1:8" x14ac:dyDescent="0.25">
      <c r="A2476" s="3"/>
      <c r="B2476" s="3"/>
      <c r="C2476" s="3"/>
      <c r="D2476" s="3"/>
      <c r="E2476" s="3"/>
      <c r="F2476" s="3"/>
      <c r="G2476" s="3"/>
      <c r="H2476" s="3"/>
    </row>
    <row r="2477" spans="1:8" x14ac:dyDescent="0.25">
      <c r="A2477" s="3"/>
      <c r="B2477" s="3"/>
      <c r="C2477" s="3"/>
      <c r="D2477" s="3"/>
      <c r="E2477" s="3"/>
      <c r="F2477" s="3"/>
      <c r="G2477" s="3"/>
      <c r="H2477" s="3"/>
    </row>
    <row r="2478" spans="1:8" x14ac:dyDescent="0.25">
      <c r="A2478" s="3"/>
      <c r="B2478" s="3"/>
      <c r="C2478" s="3"/>
      <c r="D2478" s="3"/>
      <c r="E2478" s="3"/>
      <c r="F2478" s="3"/>
      <c r="G2478" s="3"/>
      <c r="H2478" s="3"/>
    </row>
    <row r="2479" spans="1:8" x14ac:dyDescent="0.25">
      <c r="A2479" s="3"/>
      <c r="B2479" s="3"/>
      <c r="C2479" s="3"/>
      <c r="D2479" s="3"/>
      <c r="E2479" s="3"/>
      <c r="F2479" s="3"/>
      <c r="G2479" s="3"/>
      <c r="H2479" s="3"/>
    </row>
    <row r="2480" spans="1:8" x14ac:dyDescent="0.25">
      <c r="A2480" s="3"/>
      <c r="B2480" s="3"/>
      <c r="C2480" s="3"/>
      <c r="D2480" s="3"/>
      <c r="E2480" s="3"/>
      <c r="F2480" s="3"/>
      <c r="G2480" s="3"/>
      <c r="H2480" s="3"/>
    </row>
    <row r="2481" spans="1:8" x14ac:dyDescent="0.25">
      <c r="A2481" s="3"/>
      <c r="B2481" s="3"/>
      <c r="C2481" s="3"/>
      <c r="D2481" s="3"/>
      <c r="E2481" s="3"/>
      <c r="F2481" s="3"/>
      <c r="G2481" s="3"/>
      <c r="H2481" s="3"/>
    </row>
    <row r="2482" spans="1:8" x14ac:dyDescent="0.25">
      <c r="A2482" s="3"/>
      <c r="B2482" s="3"/>
      <c r="C2482" s="3"/>
      <c r="D2482" s="3"/>
      <c r="E2482" s="3"/>
      <c r="F2482" s="3"/>
      <c r="G2482" s="3"/>
      <c r="H2482" s="3"/>
    </row>
    <row r="2483" spans="1:8" x14ac:dyDescent="0.25">
      <c r="A2483" s="3"/>
      <c r="B2483" s="3"/>
      <c r="C2483" s="3"/>
      <c r="D2483" s="3"/>
      <c r="E2483" s="3"/>
      <c r="F2483" s="3"/>
      <c r="G2483" s="3"/>
      <c r="H2483" s="3"/>
    </row>
    <row r="2484" spans="1:8" x14ac:dyDescent="0.25">
      <c r="A2484" s="3"/>
      <c r="B2484" s="3"/>
      <c r="C2484" s="3"/>
      <c r="D2484" s="3"/>
      <c r="E2484" s="3"/>
      <c r="F2484" s="3"/>
      <c r="G2484" s="3"/>
      <c r="H2484" s="3"/>
    </row>
    <row r="2485" spans="1:8" x14ac:dyDescent="0.25">
      <c r="A2485" s="3"/>
      <c r="B2485" s="3"/>
      <c r="C2485" s="3"/>
      <c r="D2485" s="3"/>
      <c r="E2485" s="3"/>
      <c r="F2485" s="3"/>
      <c r="G2485" s="3"/>
      <c r="H2485" s="3"/>
    </row>
    <row r="2486" spans="1:8" x14ac:dyDescent="0.25">
      <c r="A2486" s="3"/>
      <c r="B2486" s="3"/>
      <c r="C2486" s="3"/>
      <c r="D2486" s="3"/>
      <c r="E2486" s="3"/>
      <c r="F2486" s="3"/>
      <c r="G2486" s="3"/>
      <c r="H2486" s="3"/>
    </row>
    <row r="2487" spans="1:8" x14ac:dyDescent="0.25">
      <c r="A2487" s="3"/>
      <c r="B2487" s="3"/>
      <c r="C2487" s="3"/>
      <c r="D2487" s="3"/>
      <c r="E2487" s="3"/>
      <c r="F2487" s="3"/>
      <c r="G2487" s="3"/>
      <c r="H2487" s="3"/>
    </row>
    <row r="2488" spans="1:8" x14ac:dyDescent="0.25">
      <c r="A2488" s="3"/>
      <c r="B2488" s="3"/>
      <c r="C2488" s="3"/>
      <c r="D2488" s="3"/>
      <c r="E2488" s="3"/>
      <c r="F2488" s="3"/>
      <c r="G2488" s="3"/>
      <c r="H2488" s="3"/>
    </row>
    <row r="2489" spans="1:8" x14ac:dyDescent="0.25">
      <c r="A2489" s="3"/>
      <c r="B2489" s="3"/>
      <c r="C2489" s="3"/>
      <c r="D2489" s="3"/>
      <c r="E2489" s="3"/>
      <c r="F2489" s="3"/>
      <c r="G2489" s="3"/>
      <c r="H2489" s="3"/>
    </row>
    <row r="2490" spans="1:8" x14ac:dyDescent="0.25">
      <c r="A2490" s="3"/>
      <c r="B2490" s="3"/>
      <c r="C2490" s="3"/>
      <c r="D2490" s="3"/>
      <c r="E2490" s="3"/>
      <c r="F2490" s="3"/>
      <c r="G2490" s="3"/>
      <c r="H2490" s="3"/>
    </row>
    <row r="2491" spans="1:8" x14ac:dyDescent="0.25">
      <c r="A2491" s="3"/>
      <c r="B2491" s="3"/>
      <c r="C2491" s="3"/>
      <c r="D2491" s="3"/>
      <c r="E2491" s="3"/>
      <c r="F2491" s="3"/>
      <c r="G2491" s="3"/>
      <c r="H2491" s="3"/>
    </row>
    <row r="2492" spans="1:8" x14ac:dyDescent="0.25">
      <c r="A2492" s="3"/>
      <c r="B2492" s="3"/>
      <c r="C2492" s="3"/>
      <c r="D2492" s="3"/>
      <c r="E2492" s="3"/>
      <c r="F2492" s="3"/>
      <c r="G2492" s="3"/>
      <c r="H2492" s="3"/>
    </row>
    <row r="2493" spans="1:8" x14ac:dyDescent="0.25">
      <c r="A2493" s="3"/>
      <c r="B2493" s="3"/>
      <c r="C2493" s="3"/>
      <c r="D2493" s="3"/>
      <c r="E2493" s="3"/>
      <c r="F2493" s="3"/>
      <c r="G2493" s="3"/>
      <c r="H2493" s="3"/>
    </row>
    <row r="2494" spans="1:8" x14ac:dyDescent="0.25">
      <c r="A2494" s="3"/>
      <c r="B2494" s="3"/>
      <c r="C2494" s="3"/>
      <c r="D2494" s="3"/>
      <c r="E2494" s="3"/>
      <c r="F2494" s="3"/>
      <c r="G2494" s="3"/>
      <c r="H2494" s="3"/>
    </row>
    <row r="2495" spans="1:8" x14ac:dyDescent="0.25">
      <c r="A2495" s="3"/>
      <c r="B2495" s="3"/>
      <c r="C2495" s="3"/>
      <c r="D2495" s="3"/>
      <c r="E2495" s="3"/>
      <c r="F2495" s="3"/>
      <c r="G2495" s="3"/>
      <c r="H2495" s="3"/>
    </row>
    <row r="2496" spans="1:8" x14ac:dyDescent="0.25">
      <c r="A2496" s="3"/>
      <c r="B2496" s="3"/>
      <c r="C2496" s="3"/>
      <c r="D2496" s="3"/>
      <c r="E2496" s="3"/>
      <c r="F2496" s="3"/>
      <c r="G2496" s="3"/>
      <c r="H2496" s="3"/>
    </row>
    <row r="2497" spans="1:8" x14ac:dyDescent="0.25">
      <c r="A2497" s="3"/>
      <c r="B2497" s="3"/>
      <c r="C2497" s="3"/>
      <c r="D2497" s="3"/>
      <c r="E2497" s="3"/>
      <c r="F2497" s="3"/>
      <c r="G2497" s="3"/>
      <c r="H2497" s="3"/>
    </row>
    <row r="2498" spans="1:8" x14ac:dyDescent="0.25">
      <c r="A2498" s="3"/>
      <c r="B2498" s="3"/>
      <c r="C2498" s="3"/>
      <c r="D2498" s="3"/>
      <c r="E2498" s="3"/>
      <c r="F2498" s="3"/>
      <c r="G2498" s="3"/>
      <c r="H2498" s="3"/>
    </row>
    <row r="2499" spans="1:8" x14ac:dyDescent="0.25">
      <c r="A2499" s="3"/>
      <c r="B2499" s="3"/>
      <c r="C2499" s="3"/>
      <c r="D2499" s="3"/>
      <c r="E2499" s="3"/>
      <c r="F2499" s="3"/>
      <c r="G2499" s="3"/>
      <c r="H2499" s="3"/>
    </row>
    <row r="2500" spans="1:8" x14ac:dyDescent="0.25">
      <c r="A2500" s="3"/>
      <c r="B2500" s="3"/>
      <c r="C2500" s="3"/>
      <c r="D2500" s="3"/>
      <c r="E2500" s="3"/>
      <c r="F2500" s="3"/>
      <c r="G2500" s="3"/>
      <c r="H2500" s="3"/>
    </row>
    <row r="2501" spans="1:8" x14ac:dyDescent="0.25">
      <c r="A2501" s="3"/>
      <c r="B2501" s="3"/>
      <c r="C2501" s="3"/>
      <c r="D2501" s="3"/>
      <c r="E2501" s="3"/>
      <c r="F2501" s="3"/>
      <c r="G2501" s="3"/>
      <c r="H2501" s="3"/>
    </row>
    <row r="2502" spans="1:8" x14ac:dyDescent="0.25">
      <c r="A2502" s="3"/>
      <c r="B2502" s="3"/>
      <c r="C2502" s="3"/>
      <c r="D2502" s="3"/>
      <c r="E2502" s="3"/>
      <c r="F2502" s="3"/>
      <c r="G2502" s="3"/>
      <c r="H2502" s="3"/>
    </row>
    <row r="2503" spans="1:8" x14ac:dyDescent="0.25">
      <c r="A2503" s="3"/>
      <c r="B2503" s="3"/>
      <c r="C2503" s="3"/>
      <c r="D2503" s="3"/>
      <c r="E2503" s="3"/>
      <c r="F2503" s="3"/>
      <c r="G2503" s="3"/>
      <c r="H2503" s="3"/>
    </row>
    <row r="2504" spans="1:8" x14ac:dyDescent="0.25">
      <c r="A2504" s="3"/>
      <c r="B2504" s="3"/>
      <c r="C2504" s="3"/>
      <c r="D2504" s="3"/>
      <c r="E2504" s="3"/>
      <c r="F2504" s="3"/>
      <c r="G2504" s="3"/>
      <c r="H2504" s="3"/>
    </row>
    <row r="2505" spans="1:8" x14ac:dyDescent="0.25">
      <c r="A2505" s="3"/>
      <c r="B2505" s="3"/>
      <c r="C2505" s="3"/>
      <c r="D2505" s="3"/>
      <c r="E2505" s="3"/>
      <c r="F2505" s="3"/>
      <c r="G2505" s="3"/>
      <c r="H2505" s="3"/>
    </row>
    <row r="2506" spans="1:8" x14ac:dyDescent="0.25">
      <c r="A2506" s="3"/>
      <c r="B2506" s="3"/>
      <c r="C2506" s="3"/>
      <c r="D2506" s="3"/>
      <c r="E2506" s="3"/>
      <c r="F2506" s="3"/>
      <c r="G2506" s="3"/>
      <c r="H2506" s="3"/>
    </row>
    <row r="2507" spans="1:8" x14ac:dyDescent="0.25">
      <c r="A2507" s="3"/>
      <c r="B2507" s="3"/>
      <c r="C2507" s="3"/>
      <c r="D2507" s="3"/>
      <c r="E2507" s="3"/>
      <c r="F2507" s="3"/>
      <c r="G2507" s="3"/>
      <c r="H2507" s="3"/>
    </row>
    <row r="2508" spans="1:8" x14ac:dyDescent="0.25">
      <c r="A2508" s="3"/>
      <c r="B2508" s="3"/>
      <c r="C2508" s="3"/>
      <c r="D2508" s="3"/>
      <c r="E2508" s="3"/>
      <c r="F2508" s="3"/>
      <c r="G2508" s="3"/>
      <c r="H2508" s="3"/>
    </row>
    <row r="2509" spans="1:8" x14ac:dyDescent="0.25">
      <c r="A2509" s="3"/>
      <c r="B2509" s="3"/>
      <c r="C2509" s="3"/>
      <c r="D2509" s="3"/>
      <c r="E2509" s="3"/>
      <c r="F2509" s="3"/>
      <c r="G2509" s="3"/>
      <c r="H2509" s="3"/>
    </row>
    <row r="2510" spans="1:8" x14ac:dyDescent="0.25">
      <c r="A2510" s="3"/>
      <c r="B2510" s="3"/>
      <c r="C2510" s="3"/>
      <c r="D2510" s="3"/>
      <c r="E2510" s="3"/>
      <c r="F2510" s="3"/>
      <c r="G2510" s="3"/>
      <c r="H2510" s="3"/>
    </row>
    <row r="2511" spans="1:8" x14ac:dyDescent="0.25">
      <c r="A2511" s="3"/>
      <c r="B2511" s="3"/>
      <c r="C2511" s="3"/>
      <c r="D2511" s="3"/>
      <c r="E2511" s="3"/>
      <c r="F2511" s="3"/>
      <c r="G2511" s="3"/>
      <c r="H2511" s="3"/>
    </row>
    <row r="2512" spans="1:8" x14ac:dyDescent="0.25">
      <c r="A2512" s="3"/>
      <c r="B2512" s="3"/>
      <c r="C2512" s="3"/>
      <c r="D2512" s="3"/>
      <c r="E2512" s="3"/>
      <c r="F2512" s="3"/>
      <c r="G2512" s="3"/>
      <c r="H2512" s="3"/>
    </row>
    <row r="2513" spans="1:8" x14ac:dyDescent="0.25">
      <c r="A2513" s="3"/>
      <c r="B2513" s="3"/>
      <c r="C2513" s="3"/>
      <c r="D2513" s="3"/>
      <c r="E2513" s="3"/>
      <c r="F2513" s="3"/>
      <c r="G2513" s="3"/>
      <c r="H2513" s="3"/>
    </row>
    <row r="2514" spans="1:8" x14ac:dyDescent="0.25">
      <c r="A2514" s="3"/>
      <c r="B2514" s="3"/>
      <c r="C2514" s="3"/>
      <c r="D2514" s="3"/>
      <c r="E2514" s="3"/>
      <c r="F2514" s="3"/>
      <c r="G2514" s="3"/>
      <c r="H2514" s="3"/>
    </row>
    <row r="2515" spans="1:8" x14ac:dyDescent="0.25">
      <c r="A2515" s="3"/>
      <c r="B2515" s="3"/>
      <c r="C2515" s="3"/>
      <c r="D2515" s="3"/>
      <c r="E2515" s="3"/>
      <c r="F2515" s="3"/>
      <c r="G2515" s="3"/>
      <c r="H2515" s="3"/>
    </row>
    <row r="2516" spans="1:8" x14ac:dyDescent="0.25">
      <c r="A2516" s="3"/>
      <c r="B2516" s="3"/>
      <c r="C2516" s="3"/>
      <c r="D2516" s="3"/>
      <c r="E2516" s="3"/>
      <c r="F2516" s="3"/>
      <c r="G2516" s="3"/>
      <c r="H2516" s="3"/>
    </row>
    <row r="2517" spans="1:8" x14ac:dyDescent="0.25">
      <c r="A2517" s="3"/>
      <c r="B2517" s="3"/>
      <c r="C2517" s="3"/>
      <c r="D2517" s="3"/>
      <c r="E2517" s="3"/>
      <c r="F2517" s="3"/>
      <c r="G2517" s="3"/>
      <c r="H2517" s="3"/>
    </row>
    <row r="2518" spans="1:8" x14ac:dyDescent="0.25">
      <c r="A2518" s="3"/>
      <c r="B2518" s="3"/>
      <c r="C2518" s="3"/>
      <c r="D2518" s="3"/>
      <c r="E2518" s="3"/>
      <c r="F2518" s="3"/>
      <c r="G2518" s="3"/>
      <c r="H2518" s="3"/>
    </row>
    <row r="2519" spans="1:8" x14ac:dyDescent="0.25">
      <c r="A2519" s="3"/>
      <c r="B2519" s="3"/>
      <c r="C2519" s="3"/>
      <c r="D2519" s="3"/>
      <c r="E2519" s="3"/>
      <c r="F2519" s="3"/>
      <c r="G2519" s="3"/>
      <c r="H2519" s="3"/>
    </row>
    <row r="2520" spans="1:8" x14ac:dyDescent="0.25">
      <c r="A2520" s="3"/>
      <c r="B2520" s="3"/>
      <c r="C2520" s="3"/>
      <c r="D2520" s="3"/>
      <c r="E2520" s="3"/>
      <c r="F2520" s="3"/>
      <c r="G2520" s="3"/>
      <c r="H2520" s="3"/>
    </row>
    <row r="2521" spans="1:8" x14ac:dyDescent="0.25">
      <c r="A2521" s="3"/>
      <c r="B2521" s="3"/>
      <c r="C2521" s="3"/>
      <c r="D2521" s="3"/>
      <c r="E2521" s="3"/>
      <c r="F2521" s="3"/>
      <c r="G2521" s="3"/>
      <c r="H2521" s="3"/>
    </row>
    <row r="2522" spans="1:8" x14ac:dyDescent="0.25">
      <c r="A2522" s="3"/>
      <c r="B2522" s="3"/>
      <c r="C2522" s="3"/>
      <c r="D2522" s="3"/>
      <c r="E2522" s="3"/>
      <c r="F2522" s="3"/>
      <c r="G2522" s="3"/>
      <c r="H2522" s="3"/>
    </row>
    <row r="2523" spans="1:8" x14ac:dyDescent="0.25">
      <c r="A2523" s="3"/>
      <c r="B2523" s="3"/>
      <c r="C2523" s="3"/>
      <c r="D2523" s="3"/>
      <c r="E2523" s="3"/>
      <c r="F2523" s="3"/>
      <c r="G2523" s="3"/>
      <c r="H2523" s="3"/>
    </row>
    <row r="2524" spans="1:8" x14ac:dyDescent="0.25">
      <c r="A2524" s="3"/>
      <c r="B2524" s="3"/>
      <c r="C2524" s="3"/>
      <c r="D2524" s="3"/>
      <c r="E2524" s="3"/>
      <c r="F2524" s="3"/>
      <c r="G2524" s="3"/>
      <c r="H2524" s="3"/>
    </row>
    <row r="2525" spans="1:8" x14ac:dyDescent="0.25">
      <c r="A2525" s="3"/>
      <c r="B2525" s="3"/>
      <c r="C2525" s="3"/>
      <c r="D2525" s="3"/>
      <c r="E2525" s="3"/>
      <c r="F2525" s="3"/>
      <c r="G2525" s="3"/>
      <c r="H2525" s="3"/>
    </row>
    <row r="2526" spans="1:8" x14ac:dyDescent="0.25">
      <c r="A2526" s="3"/>
      <c r="B2526" s="3"/>
      <c r="C2526" s="3"/>
      <c r="D2526" s="3"/>
      <c r="E2526" s="3"/>
      <c r="F2526" s="3"/>
      <c r="G2526" s="3"/>
      <c r="H2526" s="3"/>
    </row>
    <row r="2527" spans="1:8" x14ac:dyDescent="0.25">
      <c r="A2527" s="3"/>
      <c r="B2527" s="3"/>
      <c r="C2527" s="3"/>
      <c r="D2527" s="3"/>
      <c r="E2527" s="3"/>
      <c r="F2527" s="3"/>
      <c r="G2527" s="3"/>
      <c r="H2527" s="3"/>
    </row>
    <row r="2528" spans="1:8" x14ac:dyDescent="0.25">
      <c r="A2528" s="3"/>
      <c r="B2528" s="3"/>
      <c r="C2528" s="3"/>
      <c r="D2528" s="3"/>
      <c r="E2528" s="3"/>
      <c r="F2528" s="3"/>
      <c r="G2528" s="3"/>
      <c r="H2528" s="3"/>
    </row>
    <row r="2529" spans="1:8" x14ac:dyDescent="0.25">
      <c r="A2529" s="3"/>
      <c r="B2529" s="3"/>
      <c r="C2529" s="3"/>
      <c r="D2529" s="3"/>
      <c r="E2529" s="3"/>
      <c r="F2529" s="3"/>
      <c r="G2529" s="3"/>
      <c r="H2529" s="3"/>
    </row>
    <row r="2530" spans="1:8" x14ac:dyDescent="0.25">
      <c r="A2530" s="3"/>
      <c r="B2530" s="3"/>
      <c r="C2530" s="3"/>
      <c r="D2530" s="3"/>
      <c r="E2530" s="3"/>
      <c r="F2530" s="3"/>
      <c r="G2530" s="3"/>
      <c r="H2530" s="3"/>
    </row>
    <row r="2531" spans="1:8" x14ac:dyDescent="0.25">
      <c r="A2531" s="3"/>
      <c r="B2531" s="3"/>
      <c r="C2531" s="3"/>
      <c r="D2531" s="3"/>
      <c r="E2531" s="3"/>
      <c r="F2531" s="3"/>
      <c r="G2531" s="3"/>
      <c r="H2531" s="3"/>
    </row>
    <row r="2532" spans="1:8" x14ac:dyDescent="0.25">
      <c r="A2532" s="3"/>
      <c r="B2532" s="3"/>
      <c r="C2532" s="3"/>
      <c r="D2532" s="3"/>
      <c r="E2532" s="3"/>
      <c r="F2532" s="3"/>
      <c r="G2532" s="3"/>
      <c r="H2532" s="3"/>
    </row>
    <row r="2533" spans="1:8" x14ac:dyDescent="0.25">
      <c r="A2533" s="3"/>
      <c r="B2533" s="3"/>
      <c r="C2533" s="3"/>
      <c r="D2533" s="3"/>
      <c r="E2533" s="3"/>
      <c r="F2533" s="3"/>
      <c r="G2533" s="3"/>
      <c r="H2533" s="3"/>
    </row>
    <row r="2534" spans="1:8" x14ac:dyDescent="0.25">
      <c r="A2534" s="3"/>
      <c r="B2534" s="3"/>
      <c r="C2534" s="3"/>
      <c r="D2534" s="3"/>
      <c r="E2534" s="3"/>
      <c r="F2534" s="3"/>
      <c r="G2534" s="3"/>
      <c r="H2534" s="3"/>
    </row>
    <row r="2535" spans="1:8" x14ac:dyDescent="0.25">
      <c r="A2535" s="3"/>
      <c r="B2535" s="3"/>
      <c r="C2535" s="3"/>
      <c r="D2535" s="3"/>
      <c r="E2535" s="3"/>
      <c r="F2535" s="3"/>
      <c r="G2535" s="3"/>
      <c r="H2535" s="3"/>
    </row>
    <row r="2536" spans="1:8" x14ac:dyDescent="0.25">
      <c r="A2536" s="3"/>
      <c r="B2536" s="3"/>
      <c r="C2536" s="3"/>
      <c r="D2536" s="3"/>
      <c r="E2536" s="3"/>
      <c r="F2536" s="3"/>
      <c r="G2536" s="3"/>
      <c r="H2536" s="3"/>
    </row>
    <row r="2537" spans="1:8" x14ac:dyDescent="0.25">
      <c r="A2537" s="3"/>
      <c r="B2537" s="3"/>
      <c r="C2537" s="3"/>
      <c r="D2537" s="3"/>
      <c r="E2537" s="3"/>
      <c r="F2537" s="3"/>
      <c r="G2537" s="3"/>
      <c r="H2537" s="3"/>
    </row>
    <row r="2538" spans="1:8" x14ac:dyDescent="0.25">
      <c r="A2538" s="3"/>
      <c r="B2538" s="3"/>
      <c r="C2538" s="3"/>
      <c r="D2538" s="3"/>
      <c r="E2538" s="3"/>
      <c r="F2538" s="3"/>
      <c r="G2538" s="3"/>
      <c r="H2538" s="3"/>
    </row>
    <row r="2539" spans="1:8" x14ac:dyDescent="0.25">
      <c r="A2539" s="3"/>
      <c r="B2539" s="3"/>
      <c r="C2539" s="3"/>
      <c r="D2539" s="3"/>
      <c r="E2539" s="3"/>
      <c r="F2539" s="3"/>
      <c r="G2539" s="3"/>
      <c r="H2539" s="3"/>
    </row>
    <row r="2540" spans="1:8" x14ac:dyDescent="0.25">
      <c r="A2540" s="3"/>
      <c r="B2540" s="3"/>
      <c r="C2540" s="3"/>
      <c r="D2540" s="3"/>
      <c r="E2540" s="3"/>
      <c r="F2540" s="3"/>
      <c r="G2540" s="3"/>
      <c r="H2540" s="3"/>
    </row>
    <row r="2541" spans="1:8" x14ac:dyDescent="0.25">
      <c r="A2541" s="3"/>
      <c r="B2541" s="3"/>
      <c r="C2541" s="3"/>
      <c r="D2541" s="3"/>
      <c r="E2541" s="3"/>
      <c r="F2541" s="3"/>
      <c r="G2541" s="3"/>
      <c r="H2541" s="3"/>
    </row>
    <row r="2542" spans="1:8" x14ac:dyDescent="0.25">
      <c r="A2542" s="3"/>
      <c r="B2542" s="3"/>
      <c r="C2542" s="3"/>
      <c r="D2542" s="3"/>
      <c r="E2542" s="3"/>
      <c r="F2542" s="3"/>
      <c r="G2542" s="3"/>
      <c r="H2542" s="3"/>
    </row>
    <row r="2543" spans="1:8" x14ac:dyDescent="0.25">
      <c r="A2543" s="3"/>
      <c r="B2543" s="3"/>
      <c r="C2543" s="3"/>
      <c r="D2543" s="3"/>
      <c r="E2543" s="3"/>
      <c r="F2543" s="3"/>
      <c r="G2543" s="3"/>
      <c r="H2543" s="3"/>
    </row>
    <row r="2544" spans="1:8" x14ac:dyDescent="0.25">
      <c r="A2544" s="3"/>
      <c r="B2544" s="3"/>
      <c r="C2544" s="3"/>
      <c r="D2544" s="3"/>
      <c r="E2544" s="3"/>
      <c r="F2544" s="3"/>
      <c r="G2544" s="3"/>
      <c r="H2544" s="3"/>
    </row>
    <row r="2545" spans="1:8" x14ac:dyDescent="0.25">
      <c r="A2545" s="3"/>
      <c r="B2545" s="3"/>
      <c r="C2545" s="3"/>
      <c r="D2545" s="3"/>
      <c r="E2545" s="3"/>
      <c r="F2545" s="3"/>
      <c r="G2545" s="3"/>
      <c r="H2545" s="3"/>
    </row>
    <row r="2546" spans="1:8" x14ac:dyDescent="0.25">
      <c r="A2546" s="3"/>
      <c r="B2546" s="3"/>
      <c r="C2546" s="3"/>
      <c r="D2546" s="3"/>
      <c r="E2546" s="3"/>
      <c r="F2546" s="3"/>
      <c r="G2546" s="3"/>
      <c r="H2546" s="3"/>
    </row>
    <row r="2547" spans="1:8" x14ac:dyDescent="0.25">
      <c r="A2547" s="3"/>
      <c r="B2547" s="3"/>
      <c r="C2547" s="3"/>
      <c r="D2547" s="3"/>
      <c r="E2547" s="3"/>
      <c r="F2547" s="3"/>
      <c r="G2547" s="3"/>
      <c r="H2547" s="3"/>
    </row>
    <row r="2548" spans="1:8" x14ac:dyDescent="0.25">
      <c r="A2548" s="3"/>
      <c r="B2548" s="3"/>
      <c r="C2548" s="3"/>
      <c r="D2548" s="3"/>
      <c r="E2548" s="3"/>
      <c r="F2548" s="3"/>
      <c r="G2548" s="3"/>
      <c r="H2548" s="3"/>
    </row>
    <row r="2549" spans="1:8" x14ac:dyDescent="0.25">
      <c r="A2549" s="3"/>
      <c r="B2549" s="3"/>
      <c r="C2549" s="3"/>
      <c r="D2549" s="3"/>
      <c r="E2549" s="3"/>
      <c r="F2549" s="3"/>
      <c r="G2549" s="3"/>
      <c r="H2549" s="3"/>
    </row>
    <row r="2550" spans="1:8" x14ac:dyDescent="0.25">
      <c r="A2550" s="3"/>
      <c r="B2550" s="3"/>
      <c r="C2550" s="3"/>
      <c r="D2550" s="3"/>
      <c r="E2550" s="3"/>
      <c r="F2550" s="3"/>
      <c r="G2550" s="3"/>
      <c r="H2550" s="3"/>
    </row>
    <row r="2551" spans="1:8" x14ac:dyDescent="0.25">
      <c r="A2551" s="3"/>
      <c r="B2551" s="3"/>
      <c r="C2551" s="3"/>
      <c r="D2551" s="3"/>
      <c r="E2551" s="3"/>
      <c r="F2551" s="3"/>
      <c r="G2551" s="3"/>
      <c r="H2551" s="3"/>
    </row>
    <row r="2552" spans="1:8" x14ac:dyDescent="0.25">
      <c r="A2552" s="3"/>
      <c r="B2552" s="3"/>
      <c r="C2552" s="3"/>
      <c r="D2552" s="3"/>
      <c r="E2552" s="3"/>
      <c r="F2552" s="3"/>
      <c r="G2552" s="3"/>
      <c r="H2552" s="3"/>
    </row>
    <row r="2553" spans="1:8" x14ac:dyDescent="0.25">
      <c r="A2553" s="3"/>
      <c r="B2553" s="3"/>
      <c r="C2553" s="3"/>
      <c r="D2553" s="3"/>
      <c r="E2553" s="3"/>
      <c r="F2553" s="3"/>
      <c r="G2553" s="3"/>
      <c r="H2553" s="3"/>
    </row>
    <row r="2554" spans="1:8" x14ac:dyDescent="0.25">
      <c r="A2554" s="3"/>
      <c r="B2554" s="3"/>
      <c r="C2554" s="3"/>
      <c r="D2554" s="3"/>
      <c r="E2554" s="3"/>
      <c r="F2554" s="3"/>
      <c r="G2554" s="3"/>
      <c r="H2554" s="3"/>
    </row>
    <row r="2555" spans="1:8" x14ac:dyDescent="0.25">
      <c r="A2555" s="3"/>
      <c r="B2555" s="3"/>
      <c r="C2555" s="3"/>
      <c r="D2555" s="3"/>
      <c r="E2555" s="3"/>
      <c r="F2555" s="3"/>
      <c r="G2555" s="3"/>
      <c r="H2555" s="3"/>
    </row>
    <row r="2556" spans="1:8" x14ac:dyDescent="0.25">
      <c r="A2556" s="3"/>
      <c r="B2556" s="3"/>
      <c r="C2556" s="3"/>
      <c r="D2556" s="3"/>
      <c r="E2556" s="3"/>
      <c r="F2556" s="3"/>
      <c r="G2556" s="3"/>
      <c r="H2556" s="3"/>
    </row>
    <row r="2557" spans="1:8" x14ac:dyDescent="0.25">
      <c r="A2557" s="3"/>
      <c r="B2557" s="3"/>
      <c r="C2557" s="3"/>
      <c r="D2557" s="3"/>
      <c r="E2557" s="3"/>
      <c r="F2557" s="3"/>
      <c r="G2557" s="3"/>
      <c r="H2557" s="3"/>
    </row>
    <row r="2558" spans="1:8" x14ac:dyDescent="0.25">
      <c r="A2558" s="3"/>
      <c r="B2558" s="3"/>
      <c r="C2558" s="3"/>
      <c r="D2558" s="3"/>
      <c r="E2558" s="3"/>
      <c r="F2558" s="3"/>
      <c r="G2558" s="3"/>
      <c r="H2558" s="3"/>
    </row>
    <row r="2559" spans="1:8" x14ac:dyDescent="0.25">
      <c r="A2559" s="3"/>
      <c r="B2559" s="3"/>
      <c r="C2559" s="3"/>
      <c r="D2559" s="3"/>
      <c r="E2559" s="3"/>
      <c r="F2559" s="3"/>
      <c r="G2559" s="3"/>
      <c r="H2559" s="3"/>
    </row>
    <row r="2560" spans="1:8" x14ac:dyDescent="0.25">
      <c r="A2560" s="3"/>
      <c r="B2560" s="3"/>
      <c r="C2560" s="3"/>
      <c r="D2560" s="3"/>
      <c r="E2560" s="3"/>
      <c r="F2560" s="3"/>
      <c r="G2560" s="3"/>
      <c r="H2560" s="3"/>
    </row>
    <row r="2561" spans="1:8" x14ac:dyDescent="0.25">
      <c r="A2561" s="3"/>
      <c r="B2561" s="3"/>
      <c r="C2561" s="3"/>
      <c r="D2561" s="3"/>
      <c r="E2561" s="3"/>
      <c r="F2561" s="3"/>
      <c r="G2561" s="3"/>
      <c r="H2561" s="3"/>
    </row>
    <row r="2562" spans="1:8" x14ac:dyDescent="0.25">
      <c r="A2562" s="3"/>
      <c r="B2562" s="3"/>
      <c r="C2562" s="3"/>
      <c r="D2562" s="3"/>
      <c r="E2562" s="3"/>
      <c r="F2562" s="3"/>
      <c r="G2562" s="3"/>
      <c r="H2562" s="3"/>
    </row>
    <row r="2563" spans="1:8" x14ac:dyDescent="0.25">
      <c r="A2563" s="3"/>
      <c r="B2563" s="3"/>
      <c r="C2563" s="3"/>
      <c r="D2563" s="3"/>
      <c r="E2563" s="3"/>
      <c r="F2563" s="3"/>
      <c r="G2563" s="3"/>
      <c r="H2563" s="3"/>
    </row>
    <row r="2564" spans="1:8" x14ac:dyDescent="0.25">
      <c r="A2564" s="3"/>
      <c r="B2564" s="3"/>
      <c r="C2564" s="3"/>
      <c r="D2564" s="3"/>
      <c r="E2564" s="3"/>
      <c r="F2564" s="3"/>
      <c r="G2564" s="3"/>
      <c r="H2564" s="3"/>
    </row>
    <row r="2565" spans="1:8" x14ac:dyDescent="0.25">
      <c r="A2565" s="3"/>
      <c r="B2565" s="3"/>
      <c r="C2565" s="3"/>
      <c r="D2565" s="3"/>
      <c r="E2565" s="3"/>
      <c r="F2565" s="3"/>
      <c r="G2565" s="3"/>
      <c r="H2565" s="3"/>
    </row>
    <row r="2566" spans="1:8" x14ac:dyDescent="0.25">
      <c r="A2566" s="3"/>
      <c r="B2566" s="3"/>
      <c r="C2566" s="3"/>
      <c r="D2566" s="3"/>
      <c r="E2566" s="3"/>
      <c r="F2566" s="3"/>
      <c r="G2566" s="3"/>
      <c r="H2566" s="3"/>
    </row>
    <row r="2567" spans="1:8" x14ac:dyDescent="0.25">
      <c r="A2567" s="3"/>
      <c r="B2567" s="3"/>
      <c r="C2567" s="3"/>
      <c r="D2567" s="3"/>
      <c r="E2567" s="3"/>
      <c r="F2567" s="3"/>
      <c r="G2567" s="3"/>
      <c r="H2567" s="3"/>
    </row>
    <row r="2568" spans="1:8" x14ac:dyDescent="0.25">
      <c r="A2568" s="3"/>
      <c r="B2568" s="3"/>
      <c r="C2568" s="3"/>
      <c r="D2568" s="3"/>
      <c r="E2568" s="3"/>
      <c r="F2568" s="3"/>
      <c r="G2568" s="3"/>
      <c r="H2568" s="3"/>
    </row>
    <row r="2569" spans="1:8" x14ac:dyDescent="0.25">
      <c r="A2569" s="3"/>
      <c r="B2569" s="3"/>
      <c r="C2569" s="3"/>
      <c r="D2569" s="3"/>
      <c r="E2569" s="3"/>
      <c r="F2569" s="3"/>
      <c r="G2569" s="3"/>
      <c r="H2569" s="3"/>
    </row>
    <row r="2570" spans="1:8" x14ac:dyDescent="0.25">
      <c r="A2570" s="3"/>
      <c r="B2570" s="3"/>
      <c r="C2570" s="3"/>
      <c r="D2570" s="3"/>
      <c r="E2570" s="3"/>
      <c r="F2570" s="3"/>
      <c r="G2570" s="3"/>
      <c r="H2570" s="3"/>
    </row>
    <row r="2571" spans="1:8" x14ac:dyDescent="0.25">
      <c r="A2571" s="3"/>
      <c r="B2571" s="3"/>
      <c r="C2571" s="3"/>
      <c r="D2571" s="3"/>
      <c r="E2571" s="3"/>
      <c r="F2571" s="3"/>
      <c r="G2571" s="3"/>
      <c r="H2571" s="3"/>
    </row>
    <row r="2572" spans="1:8" x14ac:dyDescent="0.25">
      <c r="A2572" s="3"/>
      <c r="B2572" s="3"/>
      <c r="C2572" s="3"/>
      <c r="D2572" s="3"/>
      <c r="E2572" s="3"/>
      <c r="F2572" s="3"/>
      <c r="G2572" s="3"/>
      <c r="H2572" s="3"/>
    </row>
    <row r="2573" spans="1:8" x14ac:dyDescent="0.25">
      <c r="A2573" s="3"/>
      <c r="B2573" s="3"/>
      <c r="C2573" s="3"/>
      <c r="D2573" s="3"/>
      <c r="E2573" s="3"/>
      <c r="F2573" s="3"/>
      <c r="G2573" s="3"/>
      <c r="H2573" s="3"/>
    </row>
    <row r="2574" spans="1:8" x14ac:dyDescent="0.25">
      <c r="A2574" s="3"/>
      <c r="B2574" s="3"/>
      <c r="C2574" s="3"/>
      <c r="D2574" s="3"/>
      <c r="E2574" s="3"/>
      <c r="F2574" s="3"/>
      <c r="G2574" s="3"/>
      <c r="H2574" s="3"/>
    </row>
    <row r="2575" spans="1:8" x14ac:dyDescent="0.25">
      <c r="A2575" s="3"/>
      <c r="B2575" s="3"/>
      <c r="C2575" s="3"/>
      <c r="D2575" s="3"/>
      <c r="E2575" s="3"/>
      <c r="F2575" s="3"/>
      <c r="G2575" s="3"/>
      <c r="H2575" s="3"/>
    </row>
    <row r="2576" spans="1:8" x14ac:dyDescent="0.25">
      <c r="A2576" s="3"/>
      <c r="B2576" s="3"/>
      <c r="C2576" s="3"/>
      <c r="D2576" s="3"/>
      <c r="E2576" s="3"/>
      <c r="F2576" s="3"/>
      <c r="G2576" s="3"/>
      <c r="H2576" s="3"/>
    </row>
    <row r="2577" spans="1:8" x14ac:dyDescent="0.25">
      <c r="A2577" s="3"/>
      <c r="B2577" s="3"/>
      <c r="C2577" s="3"/>
      <c r="D2577" s="3"/>
      <c r="E2577" s="3"/>
      <c r="F2577" s="3"/>
      <c r="G2577" s="3"/>
      <c r="H2577" s="3"/>
    </row>
    <row r="2578" spans="1:8" x14ac:dyDescent="0.25">
      <c r="A2578" s="3"/>
      <c r="B2578" s="3"/>
      <c r="C2578" s="3"/>
      <c r="D2578" s="3"/>
      <c r="E2578" s="3"/>
      <c r="F2578" s="3"/>
      <c r="G2578" s="3"/>
      <c r="H2578" s="3"/>
    </row>
    <row r="2579" spans="1:8" x14ac:dyDescent="0.25">
      <c r="A2579" s="3"/>
      <c r="B2579" s="3"/>
      <c r="C2579" s="3"/>
      <c r="D2579" s="3"/>
      <c r="E2579" s="3"/>
      <c r="F2579" s="3"/>
      <c r="G2579" s="3"/>
      <c r="H2579" s="3"/>
    </row>
    <row r="2580" spans="1:8" x14ac:dyDescent="0.25">
      <c r="A2580" s="3"/>
      <c r="B2580" s="3"/>
      <c r="C2580" s="3"/>
      <c r="D2580" s="3"/>
      <c r="E2580" s="3"/>
      <c r="F2580" s="3"/>
      <c r="G2580" s="3"/>
      <c r="H2580" s="3"/>
    </row>
    <row r="2581" spans="1:8" x14ac:dyDescent="0.25">
      <c r="A2581" s="3"/>
      <c r="B2581" s="3"/>
      <c r="C2581" s="3"/>
      <c r="D2581" s="3"/>
      <c r="E2581" s="3"/>
      <c r="F2581" s="3"/>
      <c r="G2581" s="3"/>
      <c r="H2581" s="3"/>
    </row>
    <row r="2582" spans="1:8" x14ac:dyDescent="0.25">
      <c r="A2582" s="3"/>
      <c r="B2582" s="3"/>
      <c r="C2582" s="3"/>
      <c r="D2582" s="3"/>
      <c r="E2582" s="3"/>
      <c r="F2582" s="3"/>
      <c r="G2582" s="3"/>
      <c r="H2582" s="3"/>
    </row>
    <row r="2583" spans="1:8" x14ac:dyDescent="0.25">
      <c r="A2583" s="3"/>
      <c r="B2583" s="3"/>
      <c r="C2583" s="3"/>
      <c r="D2583" s="3"/>
      <c r="E2583" s="3"/>
      <c r="F2583" s="3"/>
      <c r="G2583" s="3"/>
      <c r="H2583" s="3"/>
    </row>
    <row r="2584" spans="1:8" x14ac:dyDescent="0.25">
      <c r="A2584" s="3"/>
      <c r="B2584" s="3"/>
      <c r="C2584" s="3"/>
      <c r="D2584" s="3"/>
      <c r="E2584" s="3"/>
      <c r="F2584" s="3"/>
      <c r="G2584" s="3"/>
      <c r="H2584" s="3"/>
    </row>
    <row r="2585" spans="1:8" x14ac:dyDescent="0.25">
      <c r="A2585" s="3"/>
      <c r="B2585" s="3"/>
      <c r="C2585" s="3"/>
      <c r="D2585" s="3"/>
      <c r="E2585" s="3"/>
      <c r="F2585" s="3"/>
      <c r="G2585" s="3"/>
      <c r="H2585" s="3"/>
    </row>
    <row r="2586" spans="1:8" x14ac:dyDescent="0.25">
      <c r="A2586" s="3"/>
      <c r="B2586" s="3"/>
      <c r="C2586" s="3"/>
      <c r="D2586" s="3"/>
      <c r="E2586" s="3"/>
      <c r="F2586" s="3"/>
      <c r="G2586" s="3"/>
      <c r="H2586" s="3"/>
    </row>
    <row r="2587" spans="1:8" x14ac:dyDescent="0.25">
      <c r="A2587" s="3"/>
      <c r="B2587" s="3"/>
      <c r="C2587" s="3"/>
      <c r="D2587" s="3"/>
      <c r="E2587" s="3"/>
      <c r="F2587" s="3"/>
      <c r="G2587" s="3"/>
      <c r="H2587" s="3"/>
    </row>
    <row r="2588" spans="1:8" x14ac:dyDescent="0.25">
      <c r="A2588" s="3"/>
      <c r="B2588" s="3"/>
      <c r="C2588" s="3"/>
      <c r="D2588" s="3"/>
      <c r="E2588" s="3"/>
      <c r="F2588" s="3"/>
      <c r="G2588" s="3"/>
      <c r="H2588" s="3"/>
    </row>
    <row r="2589" spans="1:8" x14ac:dyDescent="0.25">
      <c r="A2589" s="3"/>
      <c r="B2589" s="3"/>
      <c r="C2589" s="3"/>
      <c r="D2589" s="3"/>
      <c r="E2589" s="3"/>
      <c r="F2589" s="3"/>
      <c r="G2589" s="3"/>
      <c r="H2589" s="3"/>
    </row>
    <row r="2590" spans="1:8" x14ac:dyDescent="0.25">
      <c r="A2590" s="3"/>
      <c r="B2590" s="3"/>
      <c r="C2590" s="3"/>
      <c r="D2590" s="3"/>
      <c r="E2590" s="3"/>
      <c r="F2590" s="3"/>
      <c r="G2590" s="3"/>
      <c r="H2590" s="3"/>
    </row>
    <row r="2591" spans="1:8" x14ac:dyDescent="0.25">
      <c r="A2591" s="3"/>
      <c r="B2591" s="3"/>
      <c r="C2591" s="3"/>
      <c r="D2591" s="3"/>
      <c r="E2591" s="3"/>
      <c r="F2591" s="3"/>
      <c r="G2591" s="3"/>
      <c r="H2591" s="3"/>
    </row>
    <row r="2592" spans="1:8" x14ac:dyDescent="0.25">
      <c r="A2592" s="3"/>
      <c r="B2592" s="3"/>
      <c r="C2592" s="3"/>
      <c r="D2592" s="3"/>
      <c r="E2592" s="3"/>
      <c r="F2592" s="3"/>
      <c r="G2592" s="3"/>
      <c r="H2592" s="3"/>
    </row>
    <row r="2593" spans="1:8" x14ac:dyDescent="0.25">
      <c r="A2593" s="3"/>
      <c r="B2593" s="3"/>
      <c r="C2593" s="3"/>
      <c r="D2593" s="3"/>
      <c r="E2593" s="3"/>
      <c r="F2593" s="3"/>
      <c r="G2593" s="3"/>
      <c r="H2593" s="3"/>
    </row>
    <row r="2594" spans="1:8" x14ac:dyDescent="0.25">
      <c r="A2594" s="3"/>
      <c r="B2594" s="3"/>
      <c r="C2594" s="3"/>
      <c r="D2594" s="3"/>
      <c r="E2594" s="3"/>
      <c r="F2594" s="3"/>
      <c r="G2594" s="3"/>
      <c r="H2594" s="3"/>
    </row>
    <row r="2595" spans="1:8" x14ac:dyDescent="0.25">
      <c r="A2595" s="3"/>
      <c r="B2595" s="3"/>
      <c r="C2595" s="3"/>
      <c r="D2595" s="3"/>
      <c r="E2595" s="3"/>
      <c r="F2595" s="3"/>
      <c r="G2595" s="3"/>
      <c r="H2595" s="3"/>
    </row>
    <row r="2596" spans="1:8" x14ac:dyDescent="0.25">
      <c r="A2596" s="3"/>
      <c r="B2596" s="3"/>
      <c r="C2596" s="3"/>
      <c r="D2596" s="3"/>
      <c r="E2596" s="3"/>
      <c r="F2596" s="3"/>
      <c r="G2596" s="3"/>
      <c r="H2596" s="3"/>
    </row>
    <row r="2597" spans="1:8" x14ac:dyDescent="0.25">
      <c r="A2597" s="3"/>
      <c r="B2597" s="3"/>
      <c r="C2597" s="3"/>
      <c r="D2597" s="3"/>
      <c r="E2597" s="3"/>
      <c r="F2597" s="3"/>
      <c r="G2597" s="3"/>
      <c r="H2597" s="3"/>
    </row>
    <row r="2598" spans="1:8" x14ac:dyDescent="0.25">
      <c r="A2598" s="3"/>
      <c r="B2598" s="3"/>
      <c r="C2598" s="3"/>
      <c r="D2598" s="3"/>
      <c r="E2598" s="3"/>
      <c r="F2598" s="3"/>
      <c r="G2598" s="3"/>
      <c r="H2598" s="3"/>
    </row>
    <row r="2599" spans="1:8" x14ac:dyDescent="0.25">
      <c r="A2599" s="3"/>
      <c r="B2599" s="3"/>
      <c r="C2599" s="3"/>
      <c r="D2599" s="3"/>
      <c r="E2599" s="3"/>
      <c r="F2599" s="3"/>
      <c r="G2599" s="3"/>
      <c r="H2599" s="3"/>
    </row>
    <row r="2600" spans="1:8" x14ac:dyDescent="0.25">
      <c r="A2600" s="3"/>
      <c r="B2600" s="3"/>
      <c r="C2600" s="3"/>
      <c r="D2600" s="3"/>
      <c r="E2600" s="3"/>
      <c r="F2600" s="3"/>
      <c r="G2600" s="3"/>
      <c r="H2600" s="3"/>
    </row>
    <row r="2601" spans="1:8" x14ac:dyDescent="0.25">
      <c r="A2601" s="3"/>
      <c r="B2601" s="3"/>
      <c r="C2601" s="3"/>
      <c r="D2601" s="3"/>
      <c r="E2601" s="3"/>
      <c r="F2601" s="3"/>
      <c r="G2601" s="3"/>
      <c r="H2601" s="3"/>
    </row>
    <row r="2602" spans="1:8" x14ac:dyDescent="0.25">
      <c r="A2602" s="3"/>
      <c r="B2602" s="3"/>
      <c r="C2602" s="3"/>
      <c r="D2602" s="3"/>
      <c r="E2602" s="3"/>
      <c r="F2602" s="3"/>
      <c r="G2602" s="3"/>
      <c r="H2602" s="3"/>
    </row>
    <row r="2603" spans="1:8" x14ac:dyDescent="0.25">
      <c r="A2603" s="3"/>
      <c r="B2603" s="3"/>
      <c r="C2603" s="3"/>
      <c r="D2603" s="3"/>
      <c r="E2603" s="3"/>
      <c r="F2603" s="3"/>
      <c r="G2603" s="3"/>
      <c r="H2603" s="3"/>
    </row>
    <row r="2604" spans="1:8" x14ac:dyDescent="0.25">
      <c r="A2604" s="3"/>
      <c r="B2604" s="3"/>
      <c r="C2604" s="3"/>
      <c r="D2604" s="3"/>
      <c r="E2604" s="3"/>
      <c r="F2604" s="3"/>
      <c r="G2604" s="3"/>
      <c r="H2604" s="3"/>
    </row>
    <row r="2605" spans="1:8" x14ac:dyDescent="0.25">
      <c r="A2605" s="3"/>
      <c r="B2605" s="3"/>
      <c r="C2605" s="3"/>
      <c r="D2605" s="3"/>
      <c r="E2605" s="3"/>
      <c r="F2605" s="3"/>
      <c r="G2605" s="3"/>
      <c r="H2605" s="3"/>
    </row>
    <row r="2606" spans="1:8" x14ac:dyDescent="0.25">
      <c r="A2606" s="3"/>
      <c r="B2606" s="3"/>
      <c r="C2606" s="3"/>
      <c r="D2606" s="3"/>
      <c r="E2606" s="3"/>
      <c r="F2606" s="3"/>
      <c r="G2606" s="3"/>
      <c r="H2606" s="3"/>
    </row>
    <row r="2607" spans="1:8" x14ac:dyDescent="0.25">
      <c r="A2607" s="3"/>
      <c r="B2607" s="3"/>
      <c r="C2607" s="3"/>
      <c r="D2607" s="3"/>
      <c r="E2607" s="3"/>
      <c r="F2607" s="3"/>
      <c r="G2607" s="3"/>
      <c r="H2607" s="3"/>
    </row>
    <row r="2608" spans="1:8" x14ac:dyDescent="0.25">
      <c r="A2608" s="3"/>
      <c r="B2608" s="3"/>
      <c r="C2608" s="3"/>
      <c r="D2608" s="3"/>
      <c r="E2608" s="3"/>
      <c r="F2608" s="3"/>
      <c r="G2608" s="3"/>
      <c r="H2608" s="3"/>
    </row>
    <row r="2609" spans="1:8" x14ac:dyDescent="0.25">
      <c r="A2609" s="3"/>
      <c r="B2609" s="3"/>
      <c r="C2609" s="3"/>
      <c r="D2609" s="3"/>
      <c r="E2609" s="3"/>
      <c r="F2609" s="3"/>
      <c r="G2609" s="3"/>
      <c r="H2609" s="3"/>
    </row>
    <row r="2610" spans="1:8" x14ac:dyDescent="0.25">
      <c r="A2610" s="3"/>
      <c r="B2610" s="3"/>
      <c r="C2610" s="3"/>
      <c r="D2610" s="3"/>
      <c r="E2610" s="3"/>
      <c r="F2610" s="3"/>
      <c r="G2610" s="3"/>
      <c r="H2610" s="3"/>
    </row>
    <row r="2611" spans="1:8" x14ac:dyDescent="0.25">
      <c r="A2611" s="3"/>
      <c r="B2611" s="3"/>
      <c r="C2611" s="3"/>
      <c r="D2611" s="3"/>
      <c r="E2611" s="3"/>
      <c r="F2611" s="3"/>
      <c r="G2611" s="3"/>
      <c r="H2611" s="3"/>
    </row>
    <row r="2612" spans="1:8" x14ac:dyDescent="0.25">
      <c r="A2612" s="3"/>
      <c r="B2612" s="3"/>
      <c r="C2612" s="3"/>
      <c r="D2612" s="3"/>
      <c r="E2612" s="3"/>
      <c r="F2612" s="3"/>
      <c r="G2612" s="3"/>
      <c r="H2612" s="3"/>
    </row>
    <row r="2613" spans="1:8" x14ac:dyDescent="0.25">
      <c r="A2613" s="3"/>
      <c r="B2613" s="3"/>
      <c r="C2613" s="3"/>
      <c r="D2613" s="3"/>
      <c r="E2613" s="3"/>
      <c r="F2613" s="3"/>
      <c r="G2613" s="3"/>
      <c r="H2613" s="3"/>
    </row>
    <row r="2614" spans="1:8" x14ac:dyDescent="0.25">
      <c r="A2614" s="3"/>
      <c r="B2614" s="3"/>
      <c r="C2614" s="3"/>
      <c r="D2614" s="3"/>
      <c r="E2614" s="3"/>
      <c r="F2614" s="3"/>
      <c r="G2614" s="3"/>
      <c r="H2614" s="3"/>
    </row>
    <row r="2615" spans="1:8" x14ac:dyDescent="0.25">
      <c r="A2615" s="3"/>
      <c r="B2615" s="3"/>
      <c r="C2615" s="3"/>
      <c r="D2615" s="3"/>
      <c r="E2615" s="3"/>
      <c r="F2615" s="3"/>
      <c r="G2615" s="3"/>
      <c r="H2615" s="3"/>
    </row>
    <row r="2616" spans="1:8" x14ac:dyDescent="0.25">
      <c r="A2616" s="3"/>
      <c r="B2616" s="3"/>
      <c r="C2616" s="3"/>
      <c r="D2616" s="3"/>
      <c r="E2616" s="3"/>
      <c r="F2616" s="3"/>
      <c r="G2616" s="3"/>
      <c r="H2616" s="3"/>
    </row>
    <row r="2617" spans="1:8" x14ac:dyDescent="0.25">
      <c r="A2617" s="3"/>
      <c r="B2617" s="3"/>
      <c r="C2617" s="3"/>
      <c r="D2617" s="3"/>
      <c r="E2617" s="3"/>
      <c r="F2617" s="3"/>
      <c r="G2617" s="3"/>
      <c r="H2617" s="3"/>
    </row>
    <row r="2618" spans="1:8" x14ac:dyDescent="0.25">
      <c r="A2618" s="3"/>
      <c r="B2618" s="3"/>
      <c r="C2618" s="3"/>
      <c r="D2618" s="3"/>
      <c r="E2618" s="3"/>
      <c r="F2618" s="3"/>
      <c r="G2618" s="3"/>
      <c r="H2618" s="3"/>
    </row>
    <row r="2619" spans="1:8" x14ac:dyDescent="0.25">
      <c r="A2619" s="3"/>
      <c r="B2619" s="3"/>
      <c r="C2619" s="3"/>
      <c r="D2619" s="3"/>
      <c r="E2619" s="3"/>
      <c r="F2619" s="3"/>
      <c r="G2619" s="3"/>
      <c r="H2619" s="3"/>
    </row>
    <row r="2620" spans="1:8" x14ac:dyDescent="0.25">
      <c r="A2620" s="3"/>
      <c r="B2620" s="3"/>
      <c r="C2620" s="3"/>
      <c r="D2620" s="3"/>
      <c r="E2620" s="3"/>
      <c r="F2620" s="3"/>
      <c r="G2620" s="3"/>
      <c r="H2620" s="3"/>
    </row>
    <row r="2621" spans="1:8" x14ac:dyDescent="0.25">
      <c r="A2621" s="3"/>
      <c r="B2621" s="3"/>
      <c r="C2621" s="3"/>
      <c r="D2621" s="3"/>
      <c r="E2621" s="3"/>
      <c r="F2621" s="3"/>
      <c r="G2621" s="3"/>
      <c r="H2621" s="3"/>
    </row>
    <row r="2622" spans="1:8" x14ac:dyDescent="0.25">
      <c r="A2622" s="3"/>
      <c r="B2622" s="3"/>
      <c r="C2622" s="3"/>
      <c r="D2622" s="3"/>
      <c r="E2622" s="3"/>
      <c r="F2622" s="3"/>
      <c r="G2622" s="3"/>
      <c r="H2622" s="3"/>
    </row>
    <row r="2623" spans="1:8" x14ac:dyDescent="0.25">
      <c r="A2623" s="3"/>
      <c r="B2623" s="3"/>
      <c r="C2623" s="3"/>
      <c r="D2623" s="3"/>
      <c r="E2623" s="3"/>
      <c r="F2623" s="3"/>
      <c r="G2623" s="3"/>
      <c r="H2623" s="3"/>
    </row>
    <row r="2624" spans="1:8" x14ac:dyDescent="0.25">
      <c r="A2624" s="3"/>
      <c r="B2624" s="3"/>
      <c r="C2624" s="3"/>
      <c r="D2624" s="3"/>
      <c r="E2624" s="3"/>
      <c r="F2624" s="3"/>
      <c r="G2624" s="3"/>
      <c r="H2624" s="3"/>
    </row>
    <row r="2625" spans="1:8" x14ac:dyDescent="0.25">
      <c r="A2625" s="3"/>
      <c r="B2625" s="3"/>
      <c r="C2625" s="3"/>
      <c r="D2625" s="3"/>
      <c r="E2625" s="3"/>
      <c r="F2625" s="3"/>
      <c r="G2625" s="3"/>
      <c r="H2625" s="3"/>
    </row>
    <row r="2626" spans="1:8" x14ac:dyDescent="0.25">
      <c r="A2626" s="3"/>
      <c r="B2626" s="3"/>
      <c r="C2626" s="3"/>
      <c r="D2626" s="3"/>
      <c r="E2626" s="3"/>
      <c r="F2626" s="3"/>
      <c r="G2626" s="3"/>
      <c r="H2626" s="3"/>
    </row>
    <row r="2627" spans="1:8" x14ac:dyDescent="0.25">
      <c r="A2627" s="3"/>
      <c r="B2627" s="3"/>
      <c r="C2627" s="3"/>
      <c r="D2627" s="3"/>
      <c r="E2627" s="3"/>
      <c r="F2627" s="3"/>
      <c r="G2627" s="3"/>
      <c r="H2627" s="3"/>
    </row>
    <row r="2628" spans="1:8" x14ac:dyDescent="0.25">
      <c r="A2628" s="3"/>
      <c r="B2628" s="3"/>
      <c r="C2628" s="3"/>
      <c r="D2628" s="3"/>
      <c r="E2628" s="3"/>
      <c r="F2628" s="3"/>
      <c r="G2628" s="3"/>
      <c r="H2628" s="3"/>
    </row>
    <row r="2629" spans="1:8" x14ac:dyDescent="0.25">
      <c r="A2629" s="3"/>
      <c r="B2629" s="3"/>
      <c r="C2629" s="3"/>
      <c r="D2629" s="3"/>
      <c r="E2629" s="3"/>
      <c r="F2629" s="3"/>
      <c r="G2629" s="3"/>
      <c r="H2629" s="3"/>
    </row>
    <row r="2630" spans="1:8" x14ac:dyDescent="0.25">
      <c r="A2630" s="3"/>
      <c r="B2630" s="3"/>
      <c r="C2630" s="3"/>
      <c r="D2630" s="3"/>
      <c r="E2630" s="3"/>
      <c r="F2630" s="3"/>
      <c r="G2630" s="3"/>
      <c r="H2630" s="3"/>
    </row>
    <row r="2631" spans="1:8" x14ac:dyDescent="0.25">
      <c r="A2631" s="3"/>
      <c r="B2631" s="3"/>
      <c r="C2631" s="3"/>
      <c r="D2631" s="3"/>
      <c r="E2631" s="3"/>
      <c r="F2631" s="3"/>
      <c r="G2631" s="3"/>
      <c r="H2631" s="3"/>
    </row>
    <row r="2632" spans="1:8" x14ac:dyDescent="0.25">
      <c r="A2632" s="3"/>
      <c r="B2632" s="3"/>
      <c r="C2632" s="3"/>
      <c r="D2632" s="3"/>
      <c r="E2632" s="3"/>
      <c r="F2632" s="3"/>
      <c r="G2632" s="3"/>
      <c r="H2632" s="3"/>
    </row>
    <row r="2633" spans="1:8" x14ac:dyDescent="0.25">
      <c r="A2633" s="3"/>
      <c r="B2633" s="3"/>
      <c r="C2633" s="3"/>
      <c r="D2633" s="3"/>
      <c r="E2633" s="3"/>
      <c r="F2633" s="3"/>
      <c r="G2633" s="3"/>
      <c r="H2633" s="3"/>
    </row>
    <row r="2634" spans="1:8" x14ac:dyDescent="0.25">
      <c r="A2634" s="3"/>
      <c r="B2634" s="3"/>
      <c r="C2634" s="3"/>
      <c r="D2634" s="3"/>
      <c r="E2634" s="3"/>
      <c r="F2634" s="3"/>
      <c r="G2634" s="3"/>
      <c r="H2634" s="3"/>
    </row>
    <row r="2635" spans="1:8" x14ac:dyDescent="0.25">
      <c r="A2635" s="3"/>
      <c r="B2635" s="3"/>
      <c r="C2635" s="3"/>
      <c r="D2635" s="3"/>
      <c r="E2635" s="3"/>
      <c r="F2635" s="3"/>
      <c r="G2635" s="3"/>
      <c r="H2635" s="3"/>
    </row>
    <row r="2636" spans="1:8" x14ac:dyDescent="0.25">
      <c r="A2636" s="3"/>
      <c r="B2636" s="3"/>
      <c r="C2636" s="3"/>
      <c r="D2636" s="3"/>
      <c r="E2636" s="3"/>
      <c r="F2636" s="3"/>
      <c r="G2636" s="3"/>
      <c r="H2636" s="3"/>
    </row>
    <row r="2637" spans="1:8" x14ac:dyDescent="0.25">
      <c r="A2637" s="3"/>
      <c r="B2637" s="3"/>
      <c r="C2637" s="3"/>
      <c r="D2637" s="3"/>
      <c r="E2637" s="3"/>
      <c r="F2637" s="3"/>
      <c r="G2637" s="3"/>
      <c r="H2637" s="3"/>
    </row>
    <row r="2638" spans="1:8" x14ac:dyDescent="0.25">
      <c r="A2638" s="3"/>
      <c r="B2638" s="3"/>
      <c r="C2638" s="3"/>
      <c r="D2638" s="3"/>
      <c r="E2638" s="3"/>
      <c r="F2638" s="3"/>
      <c r="G2638" s="3"/>
      <c r="H2638" s="3"/>
    </row>
    <row r="2639" spans="1:8" x14ac:dyDescent="0.25">
      <c r="A2639" s="3"/>
      <c r="B2639" s="3"/>
      <c r="C2639" s="3"/>
      <c r="D2639" s="3"/>
      <c r="E2639" s="3"/>
      <c r="F2639" s="3"/>
      <c r="G2639" s="3"/>
      <c r="H2639" s="3"/>
    </row>
    <row r="2640" spans="1:8" x14ac:dyDescent="0.25">
      <c r="A2640" s="3"/>
      <c r="B2640" s="3"/>
      <c r="C2640" s="3"/>
      <c r="D2640" s="3"/>
      <c r="E2640" s="3"/>
      <c r="F2640" s="3"/>
      <c r="G2640" s="3"/>
      <c r="H2640" s="3"/>
    </row>
    <row r="2641" spans="1:8" x14ac:dyDescent="0.25">
      <c r="A2641" s="3"/>
      <c r="B2641" s="3"/>
      <c r="C2641" s="3"/>
      <c r="D2641" s="3"/>
      <c r="E2641" s="3"/>
      <c r="F2641" s="3"/>
      <c r="G2641" s="3"/>
      <c r="H2641" s="3"/>
    </row>
    <row r="2642" spans="1:8" x14ac:dyDescent="0.25">
      <c r="A2642" s="3"/>
      <c r="B2642" s="3"/>
      <c r="C2642" s="3"/>
      <c r="D2642" s="3"/>
      <c r="E2642" s="3"/>
      <c r="F2642" s="3"/>
      <c r="G2642" s="3"/>
      <c r="H2642" s="3"/>
    </row>
    <row r="2643" spans="1:8" x14ac:dyDescent="0.25">
      <c r="A2643" s="3"/>
      <c r="B2643" s="3"/>
      <c r="C2643" s="3"/>
      <c r="D2643" s="3"/>
      <c r="E2643" s="3"/>
      <c r="F2643" s="3"/>
      <c r="G2643" s="3"/>
      <c r="H2643" s="3"/>
    </row>
    <row r="2644" spans="1:8" x14ac:dyDescent="0.25">
      <c r="A2644" s="3"/>
      <c r="B2644" s="3"/>
      <c r="C2644" s="3"/>
      <c r="D2644" s="3"/>
      <c r="E2644" s="3"/>
      <c r="F2644" s="3"/>
      <c r="G2644" s="3"/>
      <c r="H2644" s="3"/>
    </row>
    <row r="2645" spans="1:8" x14ac:dyDescent="0.25">
      <c r="A2645" s="3"/>
      <c r="B2645" s="3"/>
      <c r="C2645" s="3"/>
      <c r="D2645" s="3"/>
      <c r="E2645" s="3"/>
      <c r="F2645" s="3"/>
      <c r="G2645" s="3"/>
      <c r="H2645" s="3"/>
    </row>
    <row r="2646" spans="1:8" x14ac:dyDescent="0.25">
      <c r="A2646" s="3"/>
      <c r="B2646" s="3"/>
      <c r="C2646" s="3"/>
      <c r="D2646" s="3"/>
      <c r="E2646" s="3"/>
      <c r="F2646" s="3"/>
      <c r="G2646" s="3"/>
      <c r="H2646" s="3"/>
    </row>
    <row r="2647" spans="1:8" x14ac:dyDescent="0.25">
      <c r="A2647" s="3"/>
      <c r="B2647" s="3"/>
      <c r="C2647" s="3"/>
      <c r="D2647" s="3"/>
      <c r="E2647" s="3"/>
      <c r="F2647" s="3"/>
      <c r="G2647" s="3"/>
      <c r="H2647" s="3"/>
    </row>
    <row r="2648" spans="1:8" x14ac:dyDescent="0.25">
      <c r="A2648" s="3"/>
      <c r="B2648" s="3"/>
      <c r="C2648" s="3"/>
      <c r="D2648" s="3"/>
      <c r="E2648" s="3"/>
      <c r="F2648" s="3"/>
      <c r="G2648" s="3"/>
      <c r="H2648" s="3"/>
    </row>
    <row r="2649" spans="1:8" x14ac:dyDescent="0.25">
      <c r="A2649" s="3"/>
      <c r="B2649" s="3"/>
      <c r="C2649" s="3"/>
      <c r="D2649" s="3"/>
      <c r="E2649" s="3"/>
      <c r="F2649" s="3"/>
      <c r="G2649" s="3"/>
      <c r="H2649" s="3"/>
    </row>
    <row r="2650" spans="1:8" x14ac:dyDescent="0.25">
      <c r="A2650" s="3"/>
      <c r="B2650" s="3"/>
      <c r="C2650" s="3"/>
      <c r="D2650" s="3"/>
      <c r="E2650" s="3"/>
      <c r="F2650" s="3"/>
      <c r="G2650" s="3"/>
      <c r="H2650" s="3"/>
    </row>
    <row r="2651" spans="1:8" x14ac:dyDescent="0.25">
      <c r="A2651" s="3"/>
      <c r="B2651" s="3"/>
      <c r="C2651" s="3"/>
      <c r="D2651" s="3"/>
      <c r="E2651" s="3"/>
      <c r="F2651" s="3"/>
      <c r="G2651" s="3"/>
      <c r="H2651" s="3"/>
    </row>
    <row r="2652" spans="1:8" x14ac:dyDescent="0.25">
      <c r="A2652" s="3"/>
      <c r="B2652" s="3"/>
      <c r="C2652" s="3"/>
      <c r="D2652" s="3"/>
      <c r="E2652" s="3"/>
      <c r="F2652" s="3"/>
      <c r="G2652" s="3"/>
      <c r="H2652" s="3"/>
    </row>
    <row r="2653" spans="1:8" x14ac:dyDescent="0.25">
      <c r="A2653" s="3"/>
      <c r="B2653" s="3"/>
      <c r="C2653" s="3"/>
      <c r="D2653" s="3"/>
      <c r="E2653" s="3"/>
      <c r="F2653" s="3"/>
      <c r="G2653" s="3"/>
      <c r="H2653" s="3"/>
    </row>
    <row r="2654" spans="1:8" x14ac:dyDescent="0.25">
      <c r="A2654" s="3"/>
      <c r="B2654" s="3"/>
      <c r="C2654" s="3"/>
      <c r="D2654" s="3"/>
      <c r="E2654" s="3"/>
      <c r="F2654" s="3"/>
      <c r="G2654" s="3"/>
      <c r="H2654" s="3"/>
    </row>
    <row r="2655" spans="1:8" x14ac:dyDescent="0.25">
      <c r="A2655" s="3"/>
      <c r="B2655" s="3"/>
      <c r="C2655" s="3"/>
      <c r="D2655" s="3"/>
      <c r="E2655" s="3"/>
      <c r="F2655" s="3"/>
      <c r="G2655" s="3"/>
      <c r="H2655" s="3"/>
    </row>
    <row r="2656" spans="1:8" x14ac:dyDescent="0.25">
      <c r="A2656" s="3"/>
      <c r="B2656" s="3"/>
      <c r="C2656" s="3"/>
      <c r="D2656" s="3"/>
      <c r="E2656" s="3"/>
      <c r="F2656" s="3"/>
      <c r="G2656" s="3"/>
      <c r="H2656" s="3"/>
    </row>
    <row r="2657" spans="1:8" x14ac:dyDescent="0.25">
      <c r="A2657" s="3"/>
      <c r="B2657" s="3"/>
      <c r="C2657" s="3"/>
      <c r="D2657" s="3"/>
      <c r="E2657" s="3"/>
      <c r="F2657" s="3"/>
      <c r="G2657" s="3"/>
      <c r="H2657" s="3"/>
    </row>
    <row r="2658" spans="1:8" x14ac:dyDescent="0.25">
      <c r="A2658" s="3"/>
      <c r="B2658" s="3"/>
      <c r="C2658" s="3"/>
      <c r="D2658" s="3"/>
      <c r="E2658" s="3"/>
      <c r="F2658" s="3"/>
      <c r="G2658" s="3"/>
      <c r="H2658" s="3"/>
    </row>
    <row r="2659" spans="1:8" x14ac:dyDescent="0.25">
      <c r="A2659" s="3"/>
      <c r="B2659" s="3"/>
      <c r="C2659" s="3"/>
      <c r="D2659" s="3"/>
      <c r="E2659" s="3"/>
      <c r="F2659" s="3"/>
      <c r="G2659" s="3"/>
      <c r="H2659" s="3"/>
    </row>
    <row r="2660" spans="1:8" x14ac:dyDescent="0.25">
      <c r="A2660" s="3"/>
      <c r="B2660" s="3"/>
      <c r="C2660" s="3"/>
      <c r="D2660" s="3"/>
      <c r="E2660" s="3"/>
      <c r="F2660" s="3"/>
      <c r="G2660" s="3"/>
      <c r="H2660" s="3"/>
    </row>
    <row r="2661" spans="1:8" x14ac:dyDescent="0.25">
      <c r="A2661" s="3"/>
      <c r="B2661" s="3"/>
      <c r="C2661" s="3"/>
      <c r="D2661" s="3"/>
      <c r="E2661" s="3"/>
      <c r="F2661" s="3"/>
      <c r="G2661" s="3"/>
      <c r="H2661" s="3"/>
    </row>
    <row r="2662" spans="1:8" x14ac:dyDescent="0.25">
      <c r="A2662" s="3"/>
      <c r="B2662" s="3"/>
      <c r="C2662" s="3"/>
      <c r="D2662" s="3"/>
      <c r="E2662" s="3"/>
      <c r="F2662" s="3"/>
      <c r="G2662" s="3"/>
      <c r="H2662" s="3"/>
    </row>
    <row r="2663" spans="1:8" x14ac:dyDescent="0.25">
      <c r="A2663" s="3"/>
      <c r="B2663" s="3"/>
      <c r="C2663" s="3"/>
      <c r="D2663" s="3"/>
      <c r="E2663" s="3"/>
      <c r="F2663" s="3"/>
      <c r="G2663" s="3"/>
      <c r="H2663" s="3"/>
    </row>
    <row r="2664" spans="1:8" x14ac:dyDescent="0.25">
      <c r="A2664" s="3"/>
      <c r="B2664" s="3"/>
      <c r="C2664" s="3"/>
      <c r="D2664" s="3"/>
      <c r="E2664" s="3"/>
      <c r="F2664" s="3"/>
      <c r="G2664" s="3"/>
      <c r="H2664" s="3"/>
    </row>
    <row r="2665" spans="1:8" x14ac:dyDescent="0.25">
      <c r="A2665" s="3"/>
      <c r="B2665" s="3"/>
      <c r="C2665" s="3"/>
      <c r="D2665" s="3"/>
      <c r="E2665" s="3"/>
      <c r="F2665" s="3"/>
      <c r="G2665" s="3"/>
      <c r="H2665" s="3"/>
    </row>
    <row r="2666" spans="1:8" x14ac:dyDescent="0.25">
      <c r="A2666" s="3"/>
      <c r="B2666" s="3"/>
      <c r="C2666" s="3"/>
      <c r="D2666" s="3"/>
      <c r="E2666" s="3"/>
      <c r="F2666" s="3"/>
      <c r="G2666" s="3"/>
      <c r="H2666" s="3"/>
    </row>
    <row r="2667" spans="1:8" x14ac:dyDescent="0.25">
      <c r="A2667" s="3"/>
      <c r="B2667" s="3"/>
      <c r="C2667" s="3"/>
      <c r="D2667" s="3"/>
      <c r="E2667" s="3"/>
      <c r="F2667" s="3"/>
      <c r="G2667" s="3"/>
      <c r="H2667" s="3"/>
    </row>
    <row r="2668" spans="1:8" x14ac:dyDescent="0.25">
      <c r="A2668" s="3"/>
      <c r="B2668" s="3"/>
      <c r="C2668" s="3"/>
      <c r="D2668" s="3"/>
      <c r="E2668" s="3"/>
      <c r="F2668" s="3"/>
      <c r="G2668" s="3"/>
      <c r="H2668" s="3"/>
    </row>
    <row r="2669" spans="1:8" x14ac:dyDescent="0.25">
      <c r="A2669" s="3"/>
      <c r="B2669" s="3"/>
      <c r="C2669" s="3"/>
      <c r="D2669" s="3"/>
      <c r="E2669" s="3"/>
      <c r="F2669" s="3"/>
      <c r="G2669" s="3"/>
      <c r="H2669" s="3"/>
    </row>
    <row r="2670" spans="1:8" x14ac:dyDescent="0.25">
      <c r="A2670" s="3"/>
      <c r="B2670" s="3"/>
      <c r="C2670" s="3"/>
      <c r="D2670" s="3"/>
      <c r="E2670" s="3"/>
      <c r="F2670" s="3"/>
      <c r="G2670" s="3"/>
      <c r="H2670" s="3"/>
    </row>
    <row r="2671" spans="1:8" x14ac:dyDescent="0.25">
      <c r="A2671" s="3"/>
      <c r="B2671" s="3"/>
      <c r="C2671" s="3"/>
      <c r="D2671" s="3"/>
      <c r="E2671" s="3"/>
      <c r="F2671" s="3"/>
      <c r="G2671" s="3"/>
      <c r="H2671" s="3"/>
    </row>
    <row r="2672" spans="1:8" x14ac:dyDescent="0.25">
      <c r="A2672" s="3"/>
      <c r="B2672" s="3"/>
      <c r="C2672" s="3"/>
      <c r="D2672" s="3"/>
      <c r="E2672" s="3"/>
      <c r="F2672" s="3"/>
      <c r="G2672" s="3"/>
      <c r="H2672" s="3"/>
    </row>
    <row r="2673" spans="1:8" x14ac:dyDescent="0.25">
      <c r="A2673" s="3"/>
      <c r="B2673" s="3"/>
      <c r="C2673" s="3"/>
      <c r="D2673" s="3"/>
      <c r="E2673" s="3"/>
      <c r="F2673" s="3"/>
      <c r="G2673" s="3"/>
      <c r="H2673" s="3"/>
    </row>
    <row r="2674" spans="1:8" x14ac:dyDescent="0.25">
      <c r="A2674" s="3"/>
      <c r="B2674" s="3"/>
      <c r="C2674" s="3"/>
      <c r="D2674" s="3"/>
      <c r="E2674" s="3"/>
      <c r="F2674" s="3"/>
      <c r="G2674" s="3"/>
      <c r="H2674" s="3"/>
    </row>
    <row r="2675" spans="1:8" x14ac:dyDescent="0.25">
      <c r="A2675" s="3"/>
      <c r="B2675" s="3"/>
      <c r="C2675" s="3"/>
      <c r="D2675" s="3"/>
      <c r="E2675" s="3"/>
      <c r="F2675" s="3"/>
      <c r="G2675" s="3"/>
      <c r="H2675" s="3"/>
    </row>
    <row r="2676" spans="1:8" x14ac:dyDescent="0.25">
      <c r="A2676" s="3"/>
      <c r="B2676" s="3"/>
      <c r="C2676" s="3"/>
      <c r="D2676" s="3"/>
      <c r="E2676" s="3"/>
      <c r="F2676" s="3"/>
      <c r="G2676" s="3"/>
      <c r="H2676" s="3"/>
    </row>
    <row r="2677" spans="1:8" x14ac:dyDescent="0.25">
      <c r="A2677" s="3"/>
      <c r="B2677" s="3"/>
      <c r="C2677" s="3"/>
      <c r="D2677" s="3"/>
      <c r="E2677" s="3"/>
      <c r="F2677" s="3"/>
      <c r="G2677" s="3"/>
      <c r="H2677" s="3"/>
    </row>
    <row r="2678" spans="1:8" x14ac:dyDescent="0.25">
      <c r="A2678" s="3"/>
      <c r="B2678" s="3"/>
      <c r="C2678" s="3"/>
      <c r="D2678" s="3"/>
      <c r="E2678" s="3"/>
      <c r="F2678" s="3"/>
      <c r="G2678" s="3"/>
      <c r="H2678" s="3"/>
    </row>
    <row r="2679" spans="1:8" x14ac:dyDescent="0.25">
      <c r="A2679" s="3"/>
      <c r="B2679" s="3"/>
      <c r="C2679" s="3"/>
      <c r="D2679" s="3"/>
      <c r="E2679" s="3"/>
      <c r="F2679" s="3"/>
      <c r="G2679" s="3"/>
      <c r="H2679" s="3"/>
    </row>
    <row r="2680" spans="1:8" x14ac:dyDescent="0.25">
      <c r="A2680" s="3"/>
      <c r="B2680" s="3"/>
      <c r="C2680" s="3"/>
      <c r="D2680" s="3"/>
      <c r="E2680" s="3"/>
      <c r="F2680" s="3"/>
      <c r="G2680" s="3"/>
      <c r="H2680" s="3"/>
    </row>
    <row r="2681" spans="1:8" x14ac:dyDescent="0.25">
      <c r="A2681" s="3"/>
      <c r="B2681" s="3"/>
      <c r="C2681" s="3"/>
      <c r="D2681" s="3"/>
      <c r="E2681" s="3"/>
      <c r="F2681" s="3"/>
      <c r="G2681" s="3"/>
      <c r="H2681" s="3"/>
    </row>
    <row r="2682" spans="1:8" x14ac:dyDescent="0.25">
      <c r="A2682" s="3"/>
      <c r="B2682" s="3"/>
      <c r="C2682" s="3"/>
      <c r="D2682" s="3"/>
      <c r="E2682" s="3"/>
      <c r="F2682" s="3"/>
      <c r="G2682" s="3"/>
      <c r="H2682" s="3"/>
    </row>
    <row r="2683" spans="1:8" x14ac:dyDescent="0.25">
      <c r="A2683" s="3"/>
      <c r="B2683" s="3"/>
      <c r="C2683" s="3"/>
      <c r="D2683" s="3"/>
      <c r="E2683" s="3"/>
      <c r="F2683" s="3"/>
      <c r="G2683" s="3"/>
      <c r="H2683" s="3"/>
    </row>
    <row r="2684" spans="1:8" x14ac:dyDescent="0.25">
      <c r="A2684" s="3"/>
      <c r="B2684" s="3"/>
      <c r="C2684" s="3"/>
      <c r="D2684" s="3"/>
      <c r="E2684" s="3"/>
      <c r="F2684" s="3"/>
      <c r="G2684" s="3"/>
      <c r="H2684" s="3"/>
    </row>
    <row r="2685" spans="1:8" x14ac:dyDescent="0.25">
      <c r="A2685" s="3"/>
      <c r="B2685" s="3"/>
      <c r="C2685" s="3"/>
      <c r="D2685" s="3"/>
      <c r="E2685" s="3"/>
      <c r="F2685" s="3"/>
      <c r="G2685" s="3"/>
      <c r="H2685" s="3"/>
    </row>
    <row r="2686" spans="1:8" x14ac:dyDescent="0.25">
      <c r="A2686" s="3"/>
      <c r="B2686" s="3"/>
      <c r="C2686" s="3"/>
      <c r="D2686" s="3"/>
      <c r="E2686" s="3"/>
      <c r="F2686" s="3"/>
      <c r="G2686" s="3"/>
      <c r="H2686" s="3"/>
    </row>
    <row r="2687" spans="1:8" x14ac:dyDescent="0.25">
      <c r="A2687" s="3"/>
      <c r="B2687" s="3"/>
      <c r="C2687" s="3"/>
      <c r="D2687" s="3"/>
      <c r="E2687" s="3"/>
      <c r="F2687" s="3"/>
      <c r="G2687" s="3"/>
      <c r="H2687" s="3"/>
    </row>
    <row r="2688" spans="1:8" x14ac:dyDescent="0.25">
      <c r="A2688" s="3"/>
      <c r="B2688" s="3"/>
      <c r="C2688" s="3"/>
      <c r="D2688" s="3"/>
      <c r="E2688" s="3"/>
      <c r="F2688" s="3"/>
      <c r="G2688" s="3"/>
      <c r="H2688" s="3"/>
    </row>
    <row r="2689" spans="1:8" x14ac:dyDescent="0.25">
      <c r="A2689" s="3"/>
      <c r="B2689" s="3"/>
      <c r="C2689" s="3"/>
      <c r="D2689" s="3"/>
      <c r="E2689" s="3"/>
      <c r="F2689" s="3"/>
      <c r="G2689" s="3"/>
      <c r="H2689" s="3"/>
    </row>
    <row r="2690" spans="1:8" x14ac:dyDescent="0.25">
      <c r="A2690" s="3"/>
      <c r="B2690" s="3"/>
      <c r="C2690" s="3"/>
      <c r="D2690" s="3"/>
      <c r="E2690" s="3"/>
      <c r="F2690" s="3"/>
      <c r="G2690" s="3"/>
      <c r="H2690" s="3"/>
    </row>
    <row r="2691" spans="1:8" x14ac:dyDescent="0.25">
      <c r="A2691" s="3"/>
      <c r="B2691" s="3"/>
      <c r="C2691" s="3"/>
      <c r="D2691" s="3"/>
      <c r="E2691" s="3"/>
      <c r="F2691" s="3"/>
      <c r="G2691" s="3"/>
      <c r="H2691" s="3"/>
    </row>
    <row r="2692" spans="1:8" x14ac:dyDescent="0.25">
      <c r="A2692" s="3"/>
      <c r="B2692" s="3"/>
      <c r="C2692" s="3"/>
      <c r="D2692" s="3"/>
      <c r="E2692" s="3"/>
      <c r="F2692" s="3"/>
      <c r="G2692" s="3"/>
      <c r="H2692" s="3"/>
    </row>
    <row r="2693" spans="1:8" x14ac:dyDescent="0.25">
      <c r="A2693" s="3"/>
      <c r="B2693" s="3"/>
      <c r="C2693" s="3"/>
      <c r="D2693" s="3"/>
      <c r="E2693" s="3"/>
      <c r="F2693" s="3"/>
      <c r="G2693" s="3"/>
      <c r="H2693" s="3"/>
    </row>
    <row r="2694" spans="1:8" x14ac:dyDescent="0.25">
      <c r="A2694" s="3"/>
      <c r="B2694" s="3"/>
      <c r="C2694" s="3"/>
      <c r="D2694" s="3"/>
      <c r="E2694" s="3"/>
      <c r="F2694" s="3"/>
      <c r="G2694" s="3"/>
      <c r="H2694" s="3"/>
    </row>
    <row r="2695" spans="1:8" x14ac:dyDescent="0.25">
      <c r="A2695" s="3"/>
      <c r="B2695" s="3"/>
      <c r="C2695" s="3"/>
      <c r="D2695" s="3"/>
      <c r="E2695" s="3"/>
      <c r="F2695" s="3"/>
      <c r="G2695" s="3"/>
      <c r="H2695" s="3"/>
    </row>
    <row r="2696" spans="1:8" x14ac:dyDescent="0.25">
      <c r="A2696" s="3"/>
      <c r="B2696" s="3"/>
      <c r="C2696" s="3"/>
      <c r="D2696" s="3"/>
      <c r="E2696" s="3"/>
      <c r="F2696" s="3"/>
      <c r="G2696" s="3"/>
      <c r="H2696" s="3"/>
    </row>
    <row r="2697" spans="1:8" x14ac:dyDescent="0.25">
      <c r="A2697" s="3"/>
      <c r="B2697" s="3"/>
      <c r="C2697" s="3"/>
      <c r="D2697" s="3"/>
      <c r="E2697" s="3"/>
      <c r="F2697" s="3"/>
      <c r="G2697" s="3"/>
      <c r="H2697" s="3"/>
    </row>
    <row r="2698" spans="1:8" x14ac:dyDescent="0.25">
      <c r="A2698" s="3"/>
      <c r="B2698" s="3"/>
      <c r="C2698" s="3"/>
      <c r="D2698" s="3"/>
      <c r="E2698" s="3"/>
      <c r="F2698" s="3"/>
      <c r="G2698" s="3"/>
      <c r="H2698" s="3"/>
    </row>
    <row r="2699" spans="1:8" x14ac:dyDescent="0.25">
      <c r="A2699" s="3"/>
      <c r="B2699" s="3"/>
      <c r="C2699" s="3"/>
      <c r="D2699" s="3"/>
      <c r="E2699" s="3"/>
      <c r="F2699" s="3"/>
      <c r="G2699" s="3"/>
      <c r="H2699" s="3"/>
    </row>
    <row r="2700" spans="1:8" x14ac:dyDescent="0.25">
      <c r="A2700" s="3"/>
      <c r="B2700" s="3"/>
      <c r="C2700" s="3"/>
      <c r="D2700" s="3"/>
      <c r="E2700" s="3"/>
      <c r="F2700" s="3"/>
      <c r="G2700" s="3"/>
      <c r="H2700" s="3"/>
    </row>
    <row r="2701" spans="1:8" x14ac:dyDescent="0.25">
      <c r="A2701" s="3"/>
      <c r="B2701" s="3"/>
      <c r="C2701" s="3"/>
      <c r="D2701" s="3"/>
      <c r="E2701" s="3"/>
      <c r="F2701" s="3"/>
      <c r="G2701" s="3"/>
      <c r="H2701" s="3"/>
    </row>
    <row r="2702" spans="1:8" x14ac:dyDescent="0.25">
      <c r="A2702" s="3"/>
      <c r="B2702" s="3"/>
      <c r="C2702" s="3"/>
      <c r="D2702" s="3"/>
      <c r="E2702" s="3"/>
      <c r="F2702" s="3"/>
      <c r="G2702" s="3"/>
      <c r="H2702" s="3"/>
    </row>
    <row r="2703" spans="1:8" x14ac:dyDescent="0.25">
      <c r="A2703" s="3"/>
      <c r="B2703" s="3"/>
      <c r="C2703" s="3"/>
      <c r="D2703" s="3"/>
      <c r="E2703" s="3"/>
      <c r="F2703" s="3"/>
      <c r="G2703" s="3"/>
      <c r="H2703" s="3"/>
    </row>
    <row r="2704" spans="1:8" x14ac:dyDescent="0.25">
      <c r="A2704" s="3"/>
      <c r="B2704" s="3"/>
      <c r="C2704" s="3"/>
      <c r="D2704" s="3"/>
      <c r="E2704" s="3"/>
      <c r="F2704" s="3"/>
      <c r="G2704" s="3"/>
      <c r="H2704" s="3"/>
    </row>
    <row r="2705" spans="1:8" x14ac:dyDescent="0.25">
      <c r="A2705" s="3"/>
      <c r="B2705" s="3"/>
      <c r="C2705" s="3"/>
      <c r="D2705" s="3"/>
      <c r="E2705" s="3"/>
      <c r="F2705" s="3"/>
      <c r="G2705" s="3"/>
      <c r="H2705" s="3"/>
    </row>
    <row r="2706" spans="1:8" x14ac:dyDescent="0.25">
      <c r="A2706" s="3"/>
      <c r="B2706" s="3"/>
      <c r="C2706" s="3"/>
      <c r="D2706" s="3"/>
      <c r="E2706" s="3"/>
      <c r="F2706" s="3"/>
      <c r="G2706" s="3"/>
      <c r="H2706" s="3"/>
    </row>
    <row r="2707" spans="1:8" x14ac:dyDescent="0.25">
      <c r="A2707" s="3"/>
      <c r="B2707" s="3"/>
      <c r="C2707" s="3"/>
      <c r="D2707" s="3"/>
      <c r="E2707" s="3"/>
      <c r="F2707" s="3"/>
      <c r="G2707" s="3"/>
      <c r="H2707" s="3"/>
    </row>
    <row r="2708" spans="1:8" x14ac:dyDescent="0.25">
      <c r="A2708" s="3"/>
      <c r="B2708" s="3"/>
      <c r="C2708" s="3"/>
      <c r="D2708" s="3"/>
      <c r="E2708" s="3"/>
      <c r="F2708" s="3"/>
      <c r="G2708" s="3"/>
      <c r="H2708" s="3"/>
    </row>
    <row r="2709" spans="1:8" x14ac:dyDescent="0.25">
      <c r="A2709" s="3"/>
      <c r="B2709" s="3"/>
      <c r="C2709" s="3"/>
      <c r="D2709" s="3"/>
      <c r="E2709" s="3"/>
      <c r="F2709" s="3"/>
      <c r="G2709" s="3"/>
      <c r="H2709" s="3"/>
    </row>
    <row r="2710" spans="1:8" x14ac:dyDescent="0.25">
      <c r="A2710" s="3"/>
      <c r="B2710" s="3"/>
      <c r="C2710" s="3"/>
      <c r="D2710" s="3"/>
      <c r="E2710" s="3"/>
      <c r="F2710" s="3"/>
      <c r="G2710" s="3"/>
      <c r="H2710" s="3"/>
    </row>
    <row r="2711" spans="1:8" x14ac:dyDescent="0.25">
      <c r="A2711" s="3"/>
      <c r="B2711" s="3"/>
      <c r="C2711" s="3"/>
      <c r="D2711" s="3"/>
      <c r="E2711" s="3"/>
      <c r="F2711" s="3"/>
      <c r="G2711" s="3"/>
      <c r="H2711" s="3"/>
    </row>
    <row r="2712" spans="1:8" x14ac:dyDescent="0.25">
      <c r="A2712" s="3"/>
      <c r="B2712" s="3"/>
      <c r="C2712" s="3"/>
      <c r="D2712" s="3"/>
      <c r="E2712" s="3"/>
      <c r="F2712" s="3"/>
      <c r="G2712" s="3"/>
      <c r="H2712" s="3"/>
    </row>
    <row r="2713" spans="1:8" x14ac:dyDescent="0.25">
      <c r="A2713" s="3"/>
      <c r="B2713" s="3"/>
      <c r="C2713" s="3"/>
      <c r="D2713" s="3"/>
      <c r="E2713" s="3"/>
      <c r="F2713" s="3"/>
      <c r="G2713" s="3"/>
      <c r="H2713" s="3"/>
    </row>
    <row r="2714" spans="1:8" x14ac:dyDescent="0.25">
      <c r="A2714" s="3"/>
      <c r="B2714" s="3"/>
      <c r="C2714" s="3"/>
      <c r="D2714" s="3"/>
      <c r="E2714" s="3"/>
      <c r="F2714" s="3"/>
      <c r="G2714" s="3"/>
      <c r="H2714" s="3"/>
    </row>
    <row r="2715" spans="1:8" x14ac:dyDescent="0.25">
      <c r="A2715" s="3"/>
      <c r="B2715" s="3"/>
      <c r="C2715" s="3"/>
      <c r="D2715" s="3"/>
      <c r="E2715" s="3"/>
      <c r="F2715" s="3"/>
      <c r="G2715" s="3"/>
      <c r="H2715" s="3"/>
    </row>
    <row r="2716" spans="1:8" x14ac:dyDescent="0.25">
      <c r="A2716" s="3"/>
      <c r="B2716" s="3"/>
      <c r="C2716" s="3"/>
      <c r="D2716" s="3"/>
      <c r="E2716" s="3"/>
      <c r="F2716" s="3"/>
      <c r="G2716" s="3"/>
      <c r="H2716" s="3"/>
    </row>
    <row r="2717" spans="1:8" x14ac:dyDescent="0.25">
      <c r="A2717" s="3"/>
      <c r="B2717" s="3"/>
      <c r="C2717" s="3"/>
      <c r="D2717" s="3"/>
      <c r="E2717" s="3"/>
      <c r="F2717" s="3"/>
      <c r="G2717" s="3"/>
      <c r="H2717" s="3"/>
    </row>
    <row r="2718" spans="1:8" x14ac:dyDescent="0.25">
      <c r="A2718" s="3"/>
      <c r="B2718" s="3"/>
      <c r="C2718" s="3"/>
      <c r="D2718" s="3"/>
      <c r="E2718" s="3"/>
      <c r="F2718" s="3"/>
      <c r="G2718" s="3"/>
      <c r="H2718" s="3"/>
    </row>
    <row r="2719" spans="1:8" x14ac:dyDescent="0.25">
      <c r="A2719" s="3"/>
      <c r="B2719" s="3"/>
      <c r="C2719" s="3"/>
      <c r="D2719" s="3"/>
      <c r="E2719" s="3"/>
      <c r="F2719" s="3"/>
      <c r="G2719" s="3"/>
      <c r="H2719" s="3"/>
    </row>
    <row r="2720" spans="1:8" x14ac:dyDescent="0.25">
      <c r="A2720" s="3"/>
      <c r="B2720" s="3"/>
      <c r="C2720" s="3"/>
      <c r="D2720" s="3"/>
      <c r="E2720" s="3"/>
      <c r="F2720" s="3"/>
      <c r="G2720" s="3"/>
      <c r="H2720" s="3"/>
    </row>
    <row r="2721" spans="1:8" x14ac:dyDescent="0.25">
      <c r="A2721" s="3"/>
      <c r="B2721" s="3"/>
      <c r="C2721" s="3"/>
      <c r="D2721" s="3"/>
      <c r="E2721" s="3"/>
      <c r="F2721" s="3"/>
      <c r="G2721" s="3"/>
      <c r="H2721" s="3"/>
    </row>
    <row r="2722" spans="1:8" x14ac:dyDescent="0.25">
      <c r="A2722" s="3"/>
      <c r="B2722" s="3"/>
      <c r="C2722" s="3"/>
      <c r="D2722" s="3"/>
      <c r="E2722" s="3"/>
      <c r="F2722" s="3"/>
      <c r="G2722" s="3"/>
      <c r="H2722" s="3"/>
    </row>
    <row r="2723" spans="1:8" x14ac:dyDescent="0.25">
      <c r="A2723" s="3"/>
      <c r="B2723" s="3"/>
      <c r="C2723" s="3"/>
      <c r="D2723" s="3"/>
      <c r="E2723" s="3"/>
      <c r="F2723" s="3"/>
      <c r="G2723" s="3"/>
      <c r="H2723" s="3"/>
    </row>
    <row r="2724" spans="1:8" x14ac:dyDescent="0.25">
      <c r="A2724" s="3"/>
      <c r="B2724" s="3"/>
      <c r="C2724" s="3"/>
      <c r="D2724" s="3"/>
      <c r="E2724" s="3"/>
      <c r="F2724" s="3"/>
      <c r="G2724" s="3"/>
      <c r="H2724" s="3"/>
    </row>
    <row r="2725" spans="1:8" x14ac:dyDescent="0.25">
      <c r="A2725" s="3"/>
      <c r="B2725" s="3"/>
      <c r="C2725" s="3"/>
      <c r="D2725" s="3"/>
      <c r="E2725" s="3"/>
      <c r="F2725" s="3"/>
      <c r="G2725" s="3"/>
      <c r="H2725" s="3"/>
    </row>
    <row r="2726" spans="1:8" x14ac:dyDescent="0.25">
      <c r="A2726" s="3"/>
      <c r="B2726" s="3"/>
      <c r="C2726" s="3"/>
      <c r="D2726" s="3"/>
      <c r="E2726" s="3"/>
      <c r="F2726" s="3"/>
      <c r="G2726" s="3"/>
      <c r="H2726" s="3"/>
    </row>
    <row r="2727" spans="1:8" x14ac:dyDescent="0.25">
      <c r="A2727" s="3"/>
      <c r="B2727" s="3"/>
      <c r="C2727" s="3"/>
      <c r="D2727" s="3"/>
      <c r="E2727" s="3"/>
      <c r="F2727" s="3"/>
      <c r="G2727" s="3"/>
      <c r="H2727" s="3"/>
    </row>
    <row r="2728" spans="1:8" x14ac:dyDescent="0.25">
      <c r="A2728" s="3"/>
      <c r="B2728" s="3"/>
      <c r="C2728" s="3"/>
      <c r="D2728" s="3"/>
      <c r="E2728" s="3"/>
      <c r="F2728" s="3"/>
      <c r="G2728" s="3"/>
      <c r="H2728" s="3"/>
    </row>
    <row r="2729" spans="1:8" x14ac:dyDescent="0.25">
      <c r="A2729" s="3"/>
      <c r="B2729" s="3"/>
      <c r="C2729" s="3"/>
      <c r="D2729" s="3"/>
      <c r="E2729" s="3"/>
      <c r="F2729" s="3"/>
      <c r="G2729" s="3"/>
      <c r="H2729" s="3"/>
    </row>
    <row r="2730" spans="1:8" x14ac:dyDescent="0.25">
      <c r="A2730" s="3"/>
      <c r="B2730" s="3"/>
      <c r="C2730" s="3"/>
      <c r="D2730" s="3"/>
      <c r="E2730" s="3"/>
      <c r="F2730" s="3"/>
      <c r="G2730" s="3"/>
      <c r="H2730" s="3"/>
    </row>
    <row r="2731" spans="1:8" x14ac:dyDescent="0.25">
      <c r="A2731" s="3"/>
      <c r="B2731" s="3"/>
      <c r="C2731" s="3"/>
      <c r="D2731" s="3"/>
      <c r="E2731" s="3"/>
      <c r="F2731" s="3"/>
      <c r="G2731" s="3"/>
      <c r="H2731" s="3"/>
    </row>
    <row r="2732" spans="1:8" x14ac:dyDescent="0.25">
      <c r="A2732" s="3"/>
      <c r="B2732" s="3"/>
      <c r="C2732" s="3"/>
      <c r="D2732" s="3"/>
      <c r="E2732" s="3"/>
      <c r="F2732" s="3"/>
      <c r="G2732" s="3"/>
      <c r="H2732" s="3"/>
    </row>
    <row r="2733" spans="1:8" x14ac:dyDescent="0.25">
      <c r="A2733" s="3"/>
      <c r="B2733" s="3"/>
      <c r="C2733" s="3"/>
      <c r="D2733" s="3"/>
      <c r="E2733" s="3"/>
      <c r="F2733" s="3"/>
      <c r="G2733" s="3"/>
      <c r="H2733" s="3"/>
    </row>
    <row r="2734" spans="1:8" x14ac:dyDescent="0.25">
      <c r="A2734" s="3"/>
      <c r="B2734" s="3"/>
      <c r="C2734" s="3"/>
      <c r="D2734" s="3"/>
      <c r="E2734" s="3"/>
      <c r="F2734" s="3"/>
      <c r="G2734" s="3"/>
      <c r="H2734" s="3"/>
    </row>
    <row r="2735" spans="1:8" x14ac:dyDescent="0.25">
      <c r="A2735" s="3"/>
      <c r="B2735" s="3"/>
      <c r="C2735" s="3"/>
      <c r="D2735" s="3"/>
      <c r="E2735" s="3"/>
      <c r="F2735" s="3"/>
      <c r="G2735" s="3"/>
      <c r="H2735" s="3"/>
    </row>
    <row r="2736" spans="1:8" x14ac:dyDescent="0.25">
      <c r="A2736" s="3"/>
      <c r="B2736" s="3"/>
      <c r="C2736" s="3"/>
      <c r="D2736" s="3"/>
      <c r="E2736" s="3"/>
      <c r="F2736" s="3"/>
      <c r="G2736" s="3"/>
      <c r="H2736" s="3"/>
    </row>
    <row r="2737" spans="1:8" x14ac:dyDescent="0.25">
      <c r="A2737" s="3"/>
      <c r="B2737" s="3"/>
      <c r="C2737" s="3"/>
      <c r="D2737" s="3"/>
      <c r="E2737" s="3"/>
      <c r="F2737" s="3"/>
      <c r="G2737" s="3"/>
      <c r="H2737" s="3"/>
    </row>
    <row r="2738" spans="1:8" x14ac:dyDescent="0.25">
      <c r="A2738" s="3"/>
      <c r="B2738" s="3"/>
      <c r="C2738" s="3"/>
      <c r="D2738" s="3"/>
      <c r="E2738" s="3"/>
      <c r="F2738" s="3"/>
      <c r="G2738" s="3"/>
      <c r="H2738" s="3"/>
    </row>
    <row r="2739" spans="1:8" x14ac:dyDescent="0.25">
      <c r="A2739" s="3"/>
      <c r="B2739" s="3"/>
      <c r="C2739" s="3"/>
      <c r="D2739" s="3"/>
      <c r="E2739" s="3"/>
      <c r="F2739" s="3"/>
      <c r="G2739" s="3"/>
      <c r="H2739" s="3"/>
    </row>
    <row r="2740" spans="1:8" x14ac:dyDescent="0.25">
      <c r="A2740" s="3"/>
      <c r="B2740" s="3"/>
      <c r="C2740" s="3"/>
      <c r="D2740" s="3"/>
      <c r="E2740" s="3"/>
      <c r="F2740" s="3"/>
      <c r="G2740" s="3"/>
      <c r="H2740" s="3"/>
    </row>
    <row r="2741" spans="1:8" x14ac:dyDescent="0.25">
      <c r="A2741" s="3"/>
      <c r="B2741" s="3"/>
      <c r="C2741" s="3"/>
      <c r="D2741" s="3"/>
      <c r="E2741" s="3"/>
      <c r="F2741" s="3"/>
      <c r="G2741" s="3"/>
      <c r="H2741" s="3"/>
    </row>
    <row r="2742" spans="1:8" x14ac:dyDescent="0.25">
      <c r="A2742" s="3"/>
      <c r="B2742" s="3"/>
      <c r="C2742" s="3"/>
      <c r="D2742" s="3"/>
      <c r="E2742" s="3"/>
      <c r="F2742" s="3"/>
      <c r="G2742" s="3"/>
      <c r="H2742" s="3"/>
    </row>
    <row r="2743" spans="1:8" x14ac:dyDescent="0.25">
      <c r="A2743" s="3"/>
      <c r="B2743" s="3"/>
      <c r="C2743" s="3"/>
      <c r="D2743" s="3"/>
      <c r="E2743" s="3"/>
      <c r="F2743" s="3"/>
      <c r="G2743" s="3"/>
      <c r="H2743" s="3"/>
    </row>
    <row r="2744" spans="1:8" x14ac:dyDescent="0.25">
      <c r="A2744" s="3"/>
      <c r="B2744" s="3"/>
      <c r="C2744" s="3"/>
      <c r="D2744" s="3"/>
      <c r="E2744" s="3"/>
      <c r="F2744" s="3"/>
      <c r="G2744" s="3"/>
      <c r="H2744" s="3"/>
    </row>
    <row r="2745" spans="1:8" x14ac:dyDescent="0.25">
      <c r="A2745" s="3"/>
      <c r="B2745" s="3"/>
      <c r="C2745" s="3"/>
      <c r="D2745" s="3"/>
      <c r="E2745" s="3"/>
      <c r="F2745" s="3"/>
      <c r="G2745" s="3"/>
      <c r="H2745" s="3"/>
    </row>
    <row r="2746" spans="1:8" x14ac:dyDescent="0.25">
      <c r="A2746" s="3"/>
      <c r="B2746" s="3"/>
      <c r="C2746" s="3"/>
      <c r="D2746" s="3"/>
      <c r="E2746" s="3"/>
      <c r="F2746" s="3"/>
      <c r="G2746" s="3"/>
      <c r="H2746" s="3"/>
    </row>
    <row r="2747" spans="1:8" x14ac:dyDescent="0.25">
      <c r="A2747" s="3"/>
      <c r="B2747" s="3"/>
      <c r="C2747" s="3"/>
      <c r="D2747" s="3"/>
      <c r="E2747" s="3"/>
      <c r="F2747" s="3"/>
      <c r="G2747" s="3"/>
      <c r="H2747" s="3"/>
    </row>
    <row r="2748" spans="1:8" x14ac:dyDescent="0.25">
      <c r="A2748" s="3"/>
      <c r="B2748" s="3"/>
      <c r="C2748" s="3"/>
      <c r="D2748" s="3"/>
      <c r="E2748" s="3"/>
      <c r="F2748" s="3"/>
      <c r="G2748" s="3"/>
      <c r="H2748" s="3"/>
    </row>
    <row r="2749" spans="1:8" x14ac:dyDescent="0.25">
      <c r="A2749" s="3"/>
      <c r="B2749" s="3"/>
      <c r="C2749" s="3"/>
      <c r="D2749" s="3"/>
      <c r="E2749" s="3"/>
      <c r="F2749" s="3"/>
      <c r="G2749" s="3"/>
      <c r="H2749" s="3"/>
    </row>
    <row r="2750" spans="1:8" x14ac:dyDescent="0.25">
      <c r="A2750" s="3"/>
      <c r="B2750" s="3"/>
      <c r="C2750" s="3"/>
      <c r="D2750" s="3"/>
      <c r="E2750" s="3"/>
      <c r="F2750" s="3"/>
      <c r="G2750" s="3"/>
      <c r="H2750" s="3"/>
    </row>
    <row r="2751" spans="1:8" x14ac:dyDescent="0.25">
      <c r="A2751" s="3"/>
      <c r="B2751" s="3"/>
      <c r="C2751" s="3"/>
      <c r="D2751" s="3"/>
      <c r="E2751" s="3"/>
      <c r="F2751" s="3"/>
      <c r="G2751" s="3"/>
      <c r="H2751" s="3"/>
    </row>
    <row r="2752" spans="1:8" x14ac:dyDescent="0.25">
      <c r="A2752" s="3"/>
      <c r="B2752" s="3"/>
      <c r="C2752" s="3"/>
      <c r="D2752" s="3"/>
      <c r="E2752" s="3"/>
      <c r="F2752" s="3"/>
      <c r="G2752" s="3"/>
      <c r="H2752" s="3"/>
    </row>
    <row r="2753" spans="1:8" x14ac:dyDescent="0.25">
      <c r="A2753" s="3"/>
      <c r="B2753" s="3"/>
      <c r="C2753" s="3"/>
      <c r="D2753" s="3"/>
      <c r="E2753" s="3"/>
      <c r="F2753" s="3"/>
      <c r="G2753" s="3"/>
      <c r="H2753" s="3"/>
    </row>
    <row r="2754" spans="1:8" x14ac:dyDescent="0.25">
      <c r="A2754" s="3"/>
      <c r="B2754" s="3"/>
      <c r="C2754" s="3"/>
      <c r="D2754" s="3"/>
      <c r="E2754" s="3"/>
      <c r="F2754" s="3"/>
      <c r="G2754" s="3"/>
      <c r="H2754" s="3"/>
    </row>
    <row r="2755" spans="1:8" x14ac:dyDescent="0.25">
      <c r="A2755" s="3"/>
      <c r="B2755" s="3"/>
      <c r="C2755" s="3"/>
      <c r="D2755" s="3"/>
      <c r="E2755" s="3"/>
      <c r="F2755" s="3"/>
      <c r="G2755" s="3"/>
      <c r="H2755" s="3"/>
    </row>
    <row r="2756" spans="1:8" x14ac:dyDescent="0.25">
      <c r="A2756" s="3"/>
      <c r="B2756" s="3"/>
      <c r="C2756" s="3"/>
      <c r="D2756" s="3"/>
      <c r="E2756" s="3"/>
      <c r="F2756" s="3"/>
      <c r="G2756" s="3"/>
      <c r="H2756" s="3"/>
    </row>
    <row r="2757" spans="1:8" x14ac:dyDescent="0.25">
      <c r="A2757" s="3"/>
      <c r="B2757" s="3"/>
      <c r="C2757" s="3"/>
      <c r="D2757" s="3"/>
      <c r="E2757" s="3"/>
      <c r="F2757" s="3"/>
      <c r="G2757" s="3"/>
      <c r="H2757" s="3"/>
    </row>
    <row r="2758" spans="1:8" x14ac:dyDescent="0.25">
      <c r="A2758" s="3"/>
      <c r="B2758" s="3"/>
      <c r="C2758" s="3"/>
      <c r="D2758" s="3"/>
      <c r="E2758" s="3"/>
      <c r="F2758" s="3"/>
      <c r="G2758" s="3"/>
      <c r="H2758" s="3"/>
    </row>
    <row r="2759" spans="1:8" x14ac:dyDescent="0.25">
      <c r="A2759" s="3"/>
      <c r="B2759" s="3"/>
      <c r="C2759" s="3"/>
      <c r="D2759" s="3"/>
      <c r="E2759" s="3"/>
      <c r="F2759" s="3"/>
      <c r="G2759" s="3"/>
      <c r="H2759" s="3"/>
    </row>
    <row r="2760" spans="1:8" x14ac:dyDescent="0.25">
      <c r="A2760" s="3"/>
      <c r="B2760" s="3"/>
      <c r="C2760" s="3"/>
      <c r="D2760" s="3"/>
      <c r="E2760" s="3"/>
      <c r="F2760" s="3"/>
      <c r="G2760" s="3"/>
      <c r="H2760" s="3"/>
    </row>
    <row r="2761" spans="1:8" x14ac:dyDescent="0.25">
      <c r="A2761" s="3"/>
      <c r="B2761" s="3"/>
      <c r="C2761" s="3"/>
      <c r="D2761" s="3"/>
      <c r="E2761" s="3"/>
      <c r="F2761" s="3"/>
      <c r="G2761" s="3"/>
      <c r="H2761" s="3"/>
    </row>
    <row r="2762" spans="1:8" x14ac:dyDescent="0.25">
      <c r="A2762" s="3"/>
      <c r="B2762" s="3"/>
      <c r="C2762" s="3"/>
      <c r="D2762" s="3"/>
      <c r="E2762" s="3"/>
      <c r="F2762" s="3"/>
      <c r="G2762" s="3"/>
      <c r="H2762" s="3"/>
    </row>
    <row r="2763" spans="1:8" x14ac:dyDescent="0.25">
      <c r="A2763" s="3"/>
      <c r="B2763" s="3"/>
      <c r="C2763" s="3"/>
      <c r="D2763" s="3"/>
      <c r="E2763" s="3"/>
      <c r="F2763" s="3"/>
      <c r="G2763" s="3"/>
      <c r="H2763" s="3"/>
    </row>
    <row r="2764" spans="1:8" x14ac:dyDescent="0.25">
      <c r="A2764" s="3"/>
      <c r="B2764" s="3"/>
      <c r="C2764" s="3"/>
      <c r="D2764" s="3"/>
      <c r="E2764" s="3"/>
      <c r="F2764" s="3"/>
      <c r="G2764" s="3"/>
      <c r="H2764" s="3"/>
    </row>
    <row r="2765" spans="1:8" x14ac:dyDescent="0.25">
      <c r="A2765" s="3"/>
      <c r="B2765" s="3"/>
      <c r="C2765" s="3"/>
      <c r="D2765" s="3"/>
      <c r="E2765" s="3"/>
      <c r="F2765" s="3"/>
      <c r="G2765" s="3"/>
      <c r="H2765" s="3"/>
    </row>
    <row r="2766" spans="1:8" x14ac:dyDescent="0.25">
      <c r="A2766" s="3"/>
      <c r="B2766" s="3"/>
      <c r="C2766" s="3"/>
      <c r="D2766" s="3"/>
      <c r="E2766" s="3"/>
      <c r="F2766" s="3"/>
      <c r="G2766" s="3"/>
      <c r="H2766" s="3"/>
    </row>
    <row r="2767" spans="1:8" x14ac:dyDescent="0.25">
      <c r="A2767" s="3"/>
      <c r="B2767" s="3"/>
      <c r="C2767" s="3"/>
      <c r="D2767" s="3"/>
      <c r="E2767" s="3"/>
      <c r="F2767" s="3"/>
      <c r="G2767" s="3"/>
      <c r="H2767" s="3"/>
    </row>
    <row r="2768" spans="1:8" x14ac:dyDescent="0.25">
      <c r="A2768" s="3"/>
      <c r="B2768" s="3"/>
      <c r="C2768" s="3"/>
      <c r="D2768" s="3"/>
      <c r="E2768" s="3"/>
      <c r="F2768" s="3"/>
      <c r="G2768" s="3"/>
      <c r="H2768" s="3"/>
    </row>
    <row r="2769" spans="1:8" x14ac:dyDescent="0.25">
      <c r="A2769" s="3"/>
      <c r="B2769" s="3"/>
      <c r="C2769" s="3"/>
      <c r="D2769" s="3"/>
      <c r="E2769" s="3"/>
      <c r="F2769" s="3"/>
      <c r="G2769" s="3"/>
      <c r="H2769" s="3"/>
    </row>
    <row r="2770" spans="1:8" x14ac:dyDescent="0.25">
      <c r="A2770" s="3"/>
      <c r="B2770" s="3"/>
      <c r="C2770" s="3"/>
      <c r="D2770" s="3"/>
      <c r="E2770" s="3"/>
      <c r="F2770" s="3"/>
      <c r="G2770" s="3"/>
      <c r="H2770" s="3"/>
    </row>
    <row r="2771" spans="1:8" x14ac:dyDescent="0.25">
      <c r="A2771" s="3"/>
      <c r="B2771" s="3"/>
      <c r="C2771" s="3"/>
      <c r="D2771" s="3"/>
      <c r="E2771" s="3"/>
      <c r="F2771" s="3"/>
      <c r="G2771" s="3"/>
      <c r="H2771" s="3"/>
    </row>
    <row r="2772" spans="1:8" x14ac:dyDescent="0.25">
      <c r="A2772" s="3"/>
      <c r="B2772" s="3"/>
      <c r="C2772" s="3"/>
      <c r="D2772" s="3"/>
      <c r="E2772" s="3"/>
      <c r="F2772" s="3"/>
      <c r="G2772" s="3"/>
      <c r="H2772" s="3"/>
    </row>
    <row r="2773" spans="1:8" x14ac:dyDescent="0.25">
      <c r="A2773" s="3"/>
      <c r="B2773" s="3"/>
      <c r="C2773" s="3"/>
      <c r="D2773" s="3"/>
      <c r="E2773" s="3"/>
      <c r="F2773" s="3"/>
      <c r="G2773" s="3"/>
      <c r="H2773" s="3"/>
    </row>
    <row r="2774" spans="1:8" x14ac:dyDescent="0.25">
      <c r="A2774" s="3"/>
      <c r="B2774" s="3"/>
      <c r="C2774" s="3"/>
      <c r="D2774" s="3"/>
      <c r="E2774" s="3"/>
      <c r="F2774" s="3"/>
      <c r="G2774" s="3"/>
      <c r="H2774" s="3"/>
    </row>
    <row r="2775" spans="1:8" x14ac:dyDescent="0.25">
      <c r="A2775" s="3"/>
      <c r="B2775" s="3"/>
      <c r="C2775" s="3"/>
      <c r="D2775" s="3"/>
      <c r="E2775" s="3"/>
      <c r="F2775" s="3"/>
      <c r="G2775" s="3"/>
      <c r="H2775" s="3"/>
    </row>
    <row r="2776" spans="1:8" x14ac:dyDescent="0.25">
      <c r="A2776" s="3"/>
      <c r="B2776" s="3"/>
      <c r="C2776" s="3"/>
      <c r="D2776" s="3"/>
      <c r="E2776" s="3"/>
      <c r="F2776" s="3"/>
      <c r="G2776" s="3"/>
      <c r="H2776" s="3"/>
    </row>
    <row r="2777" spans="1:8" x14ac:dyDescent="0.25">
      <c r="A2777" s="3"/>
      <c r="B2777" s="3"/>
      <c r="C2777" s="3"/>
      <c r="D2777" s="3"/>
      <c r="E2777" s="3"/>
      <c r="F2777" s="3"/>
      <c r="G2777" s="3"/>
      <c r="H2777" s="3"/>
    </row>
    <row r="2778" spans="1:8" x14ac:dyDescent="0.25">
      <c r="A2778" s="3"/>
      <c r="B2778" s="3"/>
      <c r="C2778" s="3"/>
      <c r="D2778" s="3"/>
      <c r="E2778" s="3"/>
      <c r="F2778" s="3"/>
      <c r="G2778" s="3"/>
      <c r="H2778" s="3"/>
    </row>
    <row r="2779" spans="1:8" x14ac:dyDescent="0.25">
      <c r="A2779" s="3"/>
      <c r="B2779" s="3"/>
      <c r="C2779" s="3"/>
      <c r="D2779" s="3"/>
      <c r="E2779" s="3"/>
      <c r="F2779" s="3"/>
      <c r="G2779" s="3"/>
      <c r="H2779" s="3"/>
    </row>
    <row r="2780" spans="1:8" x14ac:dyDescent="0.25">
      <c r="A2780" s="3"/>
      <c r="B2780" s="3"/>
      <c r="C2780" s="3"/>
      <c r="D2780" s="3"/>
      <c r="E2780" s="3"/>
      <c r="F2780" s="3"/>
      <c r="G2780" s="3"/>
      <c r="H2780" s="3"/>
    </row>
    <row r="2781" spans="1:8" x14ac:dyDescent="0.25">
      <c r="A2781" s="3"/>
      <c r="B2781" s="3"/>
      <c r="C2781" s="3"/>
      <c r="D2781" s="3"/>
      <c r="E2781" s="3"/>
      <c r="F2781" s="3"/>
      <c r="G2781" s="3"/>
      <c r="H2781" s="3"/>
    </row>
    <row r="2782" spans="1:8" x14ac:dyDescent="0.25">
      <c r="A2782" s="3"/>
      <c r="B2782" s="3"/>
      <c r="C2782" s="3"/>
      <c r="D2782" s="3"/>
      <c r="E2782" s="3"/>
      <c r="F2782" s="3"/>
      <c r="G2782" s="3"/>
      <c r="H2782" s="3"/>
    </row>
    <row r="2783" spans="1:8" x14ac:dyDescent="0.25">
      <c r="A2783" s="3"/>
      <c r="B2783" s="3"/>
      <c r="C2783" s="3"/>
      <c r="D2783" s="3"/>
      <c r="E2783" s="3"/>
      <c r="F2783" s="3"/>
      <c r="G2783" s="3"/>
      <c r="H2783" s="3"/>
    </row>
    <row r="2784" spans="1:8" x14ac:dyDescent="0.25">
      <c r="A2784" s="3"/>
      <c r="B2784" s="3"/>
      <c r="C2784" s="3"/>
      <c r="D2784" s="3"/>
      <c r="E2784" s="3"/>
      <c r="F2784" s="3"/>
      <c r="G2784" s="3"/>
      <c r="H2784" s="3"/>
    </row>
    <row r="2785" spans="1:8" x14ac:dyDescent="0.25">
      <c r="A2785" s="3"/>
      <c r="B2785" s="3"/>
      <c r="C2785" s="3"/>
      <c r="D2785" s="3"/>
      <c r="E2785" s="3"/>
      <c r="F2785" s="3"/>
      <c r="G2785" s="3"/>
      <c r="H2785" s="3"/>
    </row>
    <row r="2786" spans="1:8" x14ac:dyDescent="0.25">
      <c r="A2786" s="3"/>
      <c r="B2786" s="3"/>
      <c r="C2786" s="3"/>
      <c r="D2786" s="3"/>
      <c r="E2786" s="3"/>
      <c r="F2786" s="3"/>
      <c r="G2786" s="3"/>
      <c r="H2786" s="3"/>
    </row>
    <row r="2787" spans="1:8" x14ac:dyDescent="0.25">
      <c r="A2787" s="3"/>
      <c r="B2787" s="3"/>
      <c r="C2787" s="3"/>
      <c r="D2787" s="3"/>
      <c r="E2787" s="3"/>
      <c r="F2787" s="3"/>
      <c r="G2787" s="3"/>
      <c r="H2787" s="3"/>
    </row>
    <row r="2788" spans="1:8" x14ac:dyDescent="0.25">
      <c r="A2788" s="3"/>
      <c r="B2788" s="3"/>
      <c r="C2788" s="3"/>
      <c r="D2788" s="3"/>
      <c r="E2788" s="3"/>
      <c r="F2788" s="3"/>
      <c r="G2788" s="3"/>
      <c r="H2788" s="3"/>
    </row>
    <row r="2789" spans="1:8" x14ac:dyDescent="0.25">
      <c r="A2789" s="3"/>
      <c r="B2789" s="3"/>
      <c r="C2789" s="3"/>
      <c r="D2789" s="3"/>
      <c r="E2789" s="3"/>
      <c r="F2789" s="3"/>
      <c r="G2789" s="3"/>
      <c r="H2789" s="3"/>
    </row>
    <row r="2790" spans="1:8" x14ac:dyDescent="0.25">
      <c r="A2790" s="3"/>
      <c r="B2790" s="3"/>
      <c r="C2790" s="3"/>
      <c r="D2790" s="3"/>
      <c r="E2790" s="3"/>
      <c r="F2790" s="3"/>
      <c r="G2790" s="3"/>
      <c r="H2790" s="3"/>
    </row>
    <row r="2791" spans="1:8" x14ac:dyDescent="0.25">
      <c r="A2791" s="3"/>
      <c r="B2791" s="3"/>
      <c r="C2791" s="3"/>
      <c r="D2791" s="3"/>
      <c r="E2791" s="3"/>
      <c r="F2791" s="3"/>
      <c r="G2791" s="3"/>
      <c r="H2791" s="3"/>
    </row>
    <row r="2792" spans="1:8" x14ac:dyDescent="0.25">
      <c r="A2792" s="3"/>
      <c r="B2792" s="3"/>
      <c r="C2792" s="3"/>
      <c r="D2792" s="3"/>
      <c r="E2792" s="3"/>
      <c r="F2792" s="3"/>
      <c r="G2792" s="3"/>
      <c r="H2792" s="3"/>
    </row>
    <row r="2793" spans="1:8" x14ac:dyDescent="0.25">
      <c r="A2793" s="3"/>
      <c r="B2793" s="3"/>
      <c r="C2793" s="3"/>
      <c r="D2793" s="3"/>
      <c r="E2793" s="3"/>
      <c r="F2793" s="3"/>
      <c r="G2793" s="3"/>
      <c r="H2793" s="3"/>
    </row>
    <row r="2794" spans="1:8" x14ac:dyDescent="0.25">
      <c r="A2794" s="3"/>
      <c r="B2794" s="3"/>
      <c r="C2794" s="3"/>
      <c r="D2794" s="3"/>
      <c r="E2794" s="3"/>
      <c r="F2794" s="3"/>
      <c r="G2794" s="3"/>
      <c r="H2794" s="3"/>
    </row>
    <row r="2795" spans="1:8" x14ac:dyDescent="0.25">
      <c r="A2795" s="3"/>
      <c r="B2795" s="3"/>
      <c r="C2795" s="3"/>
      <c r="D2795" s="3"/>
      <c r="E2795" s="3"/>
      <c r="F2795" s="3"/>
      <c r="G2795" s="3"/>
      <c r="H2795" s="3"/>
    </row>
    <row r="2796" spans="1:8" x14ac:dyDescent="0.25">
      <c r="A2796" s="3"/>
      <c r="B2796" s="3"/>
      <c r="C2796" s="3"/>
      <c r="D2796" s="3"/>
      <c r="E2796" s="3"/>
      <c r="F2796" s="3"/>
      <c r="G2796" s="3"/>
      <c r="H2796" s="3"/>
    </row>
    <row r="2797" spans="1:8" x14ac:dyDescent="0.25">
      <c r="A2797" s="3"/>
      <c r="B2797" s="3"/>
      <c r="C2797" s="3"/>
      <c r="D2797" s="3"/>
      <c r="E2797" s="3"/>
      <c r="F2797" s="3"/>
      <c r="G2797" s="3"/>
      <c r="H2797" s="3"/>
    </row>
    <row r="2798" spans="1:8" x14ac:dyDescent="0.25">
      <c r="A2798" s="3"/>
      <c r="B2798" s="3"/>
      <c r="C2798" s="3"/>
      <c r="D2798" s="3"/>
      <c r="E2798" s="3"/>
      <c r="F2798" s="3"/>
      <c r="G2798" s="3"/>
      <c r="H2798" s="3"/>
    </row>
    <row r="2799" spans="1:8" x14ac:dyDescent="0.25">
      <c r="A2799" s="3"/>
      <c r="B2799" s="3"/>
      <c r="C2799" s="3"/>
      <c r="D2799" s="3"/>
      <c r="E2799" s="3"/>
      <c r="F2799" s="3"/>
      <c r="G2799" s="3"/>
      <c r="H2799" s="3"/>
    </row>
    <row r="2800" spans="1:8" x14ac:dyDescent="0.25">
      <c r="A2800" s="3"/>
      <c r="B2800" s="3"/>
      <c r="C2800" s="3"/>
      <c r="D2800" s="3"/>
      <c r="E2800" s="3"/>
      <c r="F2800" s="3"/>
      <c r="G2800" s="3"/>
      <c r="H2800" s="3"/>
    </row>
    <row r="2801" spans="1:8" x14ac:dyDescent="0.25">
      <c r="A2801" s="3"/>
      <c r="B2801" s="3"/>
      <c r="C2801" s="3"/>
      <c r="D2801" s="3"/>
      <c r="E2801" s="3"/>
      <c r="F2801" s="3"/>
      <c r="G2801" s="3"/>
      <c r="H2801" s="3"/>
    </row>
    <row r="2802" spans="1:8" x14ac:dyDescent="0.25">
      <c r="A2802" s="3"/>
      <c r="B2802" s="3"/>
      <c r="C2802" s="3"/>
      <c r="D2802" s="3"/>
      <c r="E2802" s="3"/>
      <c r="F2802" s="3"/>
      <c r="G2802" s="3"/>
      <c r="H2802" s="3"/>
    </row>
    <row r="2803" spans="1:8" x14ac:dyDescent="0.25">
      <c r="A2803" s="3"/>
      <c r="B2803" s="3"/>
      <c r="C2803" s="3"/>
      <c r="D2803" s="3"/>
      <c r="E2803" s="3"/>
      <c r="F2803" s="3"/>
      <c r="G2803" s="3"/>
      <c r="H2803" s="3"/>
    </row>
    <row r="2804" spans="1:8" x14ac:dyDescent="0.25">
      <c r="A2804" s="3"/>
      <c r="B2804" s="3"/>
      <c r="C2804" s="3"/>
      <c r="D2804" s="3"/>
      <c r="E2804" s="3"/>
      <c r="F2804" s="3"/>
      <c r="G2804" s="3"/>
      <c r="H2804" s="3"/>
    </row>
    <row r="2805" spans="1:8" x14ac:dyDescent="0.25">
      <c r="A2805" s="3"/>
      <c r="B2805" s="3"/>
      <c r="C2805" s="3"/>
      <c r="D2805" s="3"/>
      <c r="E2805" s="3"/>
      <c r="F2805" s="3"/>
      <c r="G2805" s="3"/>
      <c r="H2805" s="3"/>
    </row>
    <row r="2806" spans="1:8" x14ac:dyDescent="0.25">
      <c r="A2806" s="3"/>
      <c r="B2806" s="3"/>
      <c r="C2806" s="3"/>
      <c r="D2806" s="3"/>
      <c r="E2806" s="3"/>
      <c r="F2806" s="3"/>
      <c r="G2806" s="3"/>
      <c r="H2806" s="3"/>
    </row>
    <row r="2807" spans="1:8" x14ac:dyDescent="0.25">
      <c r="A2807" s="3"/>
      <c r="B2807" s="3"/>
      <c r="C2807" s="3"/>
      <c r="D2807" s="3"/>
      <c r="E2807" s="3"/>
      <c r="F2807" s="3"/>
      <c r="G2807" s="3"/>
      <c r="H2807" s="3"/>
    </row>
    <row r="2808" spans="1:8" x14ac:dyDescent="0.25">
      <c r="A2808" s="3"/>
      <c r="B2808" s="3"/>
      <c r="C2808" s="3"/>
      <c r="D2808" s="3"/>
      <c r="E2808" s="3"/>
      <c r="F2808" s="3"/>
      <c r="G2808" s="3"/>
      <c r="H2808" s="3"/>
    </row>
    <row r="2809" spans="1:8" x14ac:dyDescent="0.25">
      <c r="A2809" s="3"/>
      <c r="B2809" s="3"/>
      <c r="C2809" s="3"/>
      <c r="D2809" s="3"/>
      <c r="E2809" s="3"/>
      <c r="F2809" s="3"/>
      <c r="G2809" s="3"/>
      <c r="H2809" s="3"/>
    </row>
    <row r="2810" spans="1:8" x14ac:dyDescent="0.25">
      <c r="A2810" s="3"/>
      <c r="B2810" s="3"/>
      <c r="C2810" s="3"/>
      <c r="D2810" s="3"/>
      <c r="E2810" s="3"/>
      <c r="F2810" s="3"/>
      <c r="G2810" s="3"/>
      <c r="H2810" s="3"/>
    </row>
    <row r="2811" spans="1:8" x14ac:dyDescent="0.25">
      <c r="A2811" s="3"/>
      <c r="B2811" s="3"/>
      <c r="C2811" s="3"/>
      <c r="D2811" s="3"/>
      <c r="E2811" s="3"/>
      <c r="F2811" s="3"/>
      <c r="G2811" s="3"/>
      <c r="H2811" s="3"/>
    </row>
    <row r="2812" spans="1:8" x14ac:dyDescent="0.25">
      <c r="A2812" s="3"/>
      <c r="B2812" s="3"/>
      <c r="C2812" s="3"/>
      <c r="D2812" s="3"/>
      <c r="E2812" s="3"/>
      <c r="F2812" s="3"/>
      <c r="G2812" s="3"/>
      <c r="H2812" s="3"/>
    </row>
    <row r="2813" spans="1:8" x14ac:dyDescent="0.25">
      <c r="A2813" s="3"/>
      <c r="B2813" s="3"/>
      <c r="C2813" s="3"/>
      <c r="D2813" s="3"/>
      <c r="E2813" s="3"/>
      <c r="F2813" s="3"/>
      <c r="G2813" s="3"/>
      <c r="H2813" s="3"/>
    </row>
    <row r="2814" spans="1:8" x14ac:dyDescent="0.25">
      <c r="A2814" s="3"/>
      <c r="B2814" s="3"/>
      <c r="C2814" s="3"/>
      <c r="D2814" s="3"/>
      <c r="E2814" s="3"/>
      <c r="F2814" s="3"/>
      <c r="G2814" s="3"/>
      <c r="H2814" s="3"/>
    </row>
    <row r="2815" spans="1:8" x14ac:dyDescent="0.25">
      <c r="A2815" s="3"/>
      <c r="B2815" s="3"/>
      <c r="C2815" s="3"/>
      <c r="D2815" s="3"/>
      <c r="E2815" s="3"/>
      <c r="F2815" s="3"/>
      <c r="G2815" s="3"/>
      <c r="H2815" s="3"/>
    </row>
    <row r="2816" spans="1:8" x14ac:dyDescent="0.25">
      <c r="A2816" s="3"/>
      <c r="B2816" s="3"/>
      <c r="C2816" s="3"/>
      <c r="D2816" s="3"/>
      <c r="E2816" s="3"/>
      <c r="F2816" s="3"/>
      <c r="G2816" s="3"/>
      <c r="H2816" s="3"/>
    </row>
    <row r="2817" spans="1:8" x14ac:dyDescent="0.25">
      <c r="A2817" s="3"/>
      <c r="B2817" s="3"/>
      <c r="C2817" s="3"/>
      <c r="D2817" s="3"/>
      <c r="E2817" s="3"/>
      <c r="F2817" s="3"/>
      <c r="G2817" s="3"/>
      <c r="H2817" s="3"/>
    </row>
    <row r="2818" spans="1:8" x14ac:dyDescent="0.25">
      <c r="A2818" s="3"/>
      <c r="B2818" s="3"/>
      <c r="C2818" s="3"/>
      <c r="D2818" s="3"/>
      <c r="E2818" s="3"/>
      <c r="F2818" s="3"/>
      <c r="G2818" s="3"/>
      <c r="H2818" s="3"/>
    </row>
    <row r="2819" spans="1:8" x14ac:dyDescent="0.25">
      <c r="A2819" s="3"/>
      <c r="B2819" s="3"/>
      <c r="C2819" s="3"/>
      <c r="D2819" s="3"/>
      <c r="E2819" s="3"/>
      <c r="F2819" s="3"/>
      <c r="G2819" s="3"/>
      <c r="H2819" s="3"/>
    </row>
    <row r="2820" spans="1:8" x14ac:dyDescent="0.25">
      <c r="A2820" s="3"/>
      <c r="B2820" s="3"/>
      <c r="C2820" s="3"/>
      <c r="D2820" s="3"/>
      <c r="E2820" s="3"/>
      <c r="F2820" s="3"/>
      <c r="G2820" s="3"/>
      <c r="H2820" s="3"/>
    </row>
    <row r="2821" spans="1:8" x14ac:dyDescent="0.25">
      <c r="A2821" s="3"/>
      <c r="B2821" s="3"/>
      <c r="C2821" s="3"/>
      <c r="D2821" s="3"/>
      <c r="E2821" s="3"/>
      <c r="F2821" s="3"/>
      <c r="G2821" s="3"/>
      <c r="H2821" s="3"/>
    </row>
    <row r="2822" spans="1:8" x14ac:dyDescent="0.25">
      <c r="A2822" s="3"/>
      <c r="B2822" s="3"/>
      <c r="C2822" s="3"/>
      <c r="D2822" s="3"/>
      <c r="E2822" s="3"/>
      <c r="F2822" s="3"/>
      <c r="G2822" s="3"/>
      <c r="H2822" s="3"/>
    </row>
    <row r="2823" spans="1:8" x14ac:dyDescent="0.25">
      <c r="A2823" s="3"/>
      <c r="B2823" s="3"/>
      <c r="C2823" s="3"/>
      <c r="D2823" s="3"/>
      <c r="E2823" s="3"/>
      <c r="F2823" s="3"/>
      <c r="G2823" s="3"/>
      <c r="H2823" s="3"/>
    </row>
    <row r="2824" spans="1:8" x14ac:dyDescent="0.25">
      <c r="A2824" s="3"/>
      <c r="B2824" s="3"/>
      <c r="C2824" s="3"/>
      <c r="D2824" s="3"/>
      <c r="E2824" s="3"/>
      <c r="F2824" s="3"/>
      <c r="G2824" s="3"/>
      <c r="H2824" s="3"/>
    </row>
    <row r="2825" spans="1:8" x14ac:dyDescent="0.25">
      <c r="A2825" s="3"/>
      <c r="B2825" s="3"/>
      <c r="C2825" s="3"/>
      <c r="D2825" s="3"/>
      <c r="E2825" s="3"/>
      <c r="F2825" s="3"/>
      <c r="G2825" s="3"/>
      <c r="H2825" s="3"/>
    </row>
    <row r="2826" spans="1:8" x14ac:dyDescent="0.25">
      <c r="A2826" s="3"/>
      <c r="B2826" s="3"/>
      <c r="C2826" s="3"/>
      <c r="D2826" s="3"/>
      <c r="E2826" s="3"/>
      <c r="F2826" s="3"/>
      <c r="G2826" s="3"/>
      <c r="H2826" s="3"/>
    </row>
    <row r="2827" spans="1:8" x14ac:dyDescent="0.25">
      <c r="A2827" s="3"/>
      <c r="B2827" s="3"/>
      <c r="C2827" s="3"/>
      <c r="D2827" s="3"/>
      <c r="E2827" s="3"/>
      <c r="F2827" s="3"/>
      <c r="G2827" s="3"/>
      <c r="H2827" s="3"/>
    </row>
    <row r="2828" spans="1:8" x14ac:dyDescent="0.25">
      <c r="A2828" s="3"/>
      <c r="B2828" s="3"/>
      <c r="C2828" s="3"/>
      <c r="D2828" s="3"/>
      <c r="E2828" s="3"/>
      <c r="F2828" s="3"/>
      <c r="G2828" s="3"/>
      <c r="H2828" s="3"/>
    </row>
    <row r="2829" spans="1:8" x14ac:dyDescent="0.25">
      <c r="A2829" s="3"/>
      <c r="B2829" s="3"/>
      <c r="C2829" s="3"/>
      <c r="D2829" s="3"/>
      <c r="E2829" s="3"/>
      <c r="F2829" s="3"/>
      <c r="G2829" s="3"/>
      <c r="H2829" s="3"/>
    </row>
    <row r="2830" spans="1:8" x14ac:dyDescent="0.25">
      <c r="A2830" s="3"/>
      <c r="B2830" s="3"/>
      <c r="C2830" s="3"/>
      <c r="D2830" s="3"/>
      <c r="E2830" s="3"/>
      <c r="F2830" s="3"/>
      <c r="G2830" s="3"/>
      <c r="H2830" s="3"/>
    </row>
    <row r="2831" spans="1:8" x14ac:dyDescent="0.25">
      <c r="A2831" s="3"/>
      <c r="B2831" s="3"/>
      <c r="C2831" s="3"/>
      <c r="D2831" s="3"/>
      <c r="E2831" s="3"/>
      <c r="F2831" s="3"/>
      <c r="G2831" s="3"/>
      <c r="H2831" s="3"/>
    </row>
    <row r="2832" spans="1:8" x14ac:dyDescent="0.25">
      <c r="A2832" s="3"/>
      <c r="B2832" s="3"/>
      <c r="C2832" s="3"/>
      <c r="D2832" s="3"/>
      <c r="E2832" s="3"/>
      <c r="F2832" s="3"/>
      <c r="G2832" s="3"/>
      <c r="H2832" s="3"/>
    </row>
    <row r="2833" spans="1:8" x14ac:dyDescent="0.25">
      <c r="A2833" s="3"/>
      <c r="B2833" s="3"/>
      <c r="C2833" s="3"/>
      <c r="D2833" s="3"/>
      <c r="E2833" s="3"/>
      <c r="F2833" s="3"/>
      <c r="G2833" s="3"/>
      <c r="H2833" s="3"/>
    </row>
    <row r="2834" spans="1:8" x14ac:dyDescent="0.25">
      <c r="A2834" s="3"/>
      <c r="B2834" s="3"/>
      <c r="C2834" s="3"/>
      <c r="D2834" s="3"/>
      <c r="E2834" s="3"/>
      <c r="F2834" s="3"/>
      <c r="G2834" s="3"/>
      <c r="H2834" s="3"/>
    </row>
    <row r="2835" spans="1:8" x14ac:dyDescent="0.25">
      <c r="A2835" s="3"/>
      <c r="B2835" s="3"/>
      <c r="C2835" s="3"/>
      <c r="D2835" s="3"/>
      <c r="E2835" s="3"/>
      <c r="F2835" s="3"/>
      <c r="G2835" s="3"/>
      <c r="H2835" s="3"/>
    </row>
    <row r="2836" spans="1:8" x14ac:dyDescent="0.25">
      <c r="A2836" s="3"/>
      <c r="B2836" s="3"/>
      <c r="C2836" s="3"/>
      <c r="D2836" s="3"/>
      <c r="E2836" s="3"/>
      <c r="F2836" s="3"/>
      <c r="G2836" s="3"/>
      <c r="H2836" s="3"/>
    </row>
    <row r="2837" spans="1:8" x14ac:dyDescent="0.25">
      <c r="A2837" s="3"/>
      <c r="B2837" s="3"/>
      <c r="C2837" s="3"/>
      <c r="D2837" s="3"/>
      <c r="E2837" s="3"/>
      <c r="F2837" s="3"/>
      <c r="G2837" s="3"/>
      <c r="H2837" s="3"/>
    </row>
    <row r="2838" spans="1:8" x14ac:dyDescent="0.25">
      <c r="A2838" s="3"/>
      <c r="B2838" s="3"/>
      <c r="C2838" s="3"/>
      <c r="D2838" s="3"/>
      <c r="E2838" s="3"/>
      <c r="F2838" s="3"/>
      <c r="G2838" s="3"/>
      <c r="H2838" s="3"/>
    </row>
    <row r="2839" spans="1:8" x14ac:dyDescent="0.25">
      <c r="A2839" s="3"/>
      <c r="B2839" s="3"/>
      <c r="C2839" s="3"/>
      <c r="D2839" s="3"/>
      <c r="E2839" s="3"/>
      <c r="F2839" s="3"/>
      <c r="G2839" s="3"/>
      <c r="H2839" s="3"/>
    </row>
    <row r="2840" spans="1:8" x14ac:dyDescent="0.25">
      <c r="A2840" s="3"/>
      <c r="B2840" s="3"/>
      <c r="C2840" s="3"/>
      <c r="D2840" s="3"/>
      <c r="E2840" s="3"/>
      <c r="F2840" s="3"/>
      <c r="G2840" s="3"/>
      <c r="H2840" s="3"/>
    </row>
    <row r="2841" spans="1:8" x14ac:dyDescent="0.25">
      <c r="A2841" s="3"/>
      <c r="B2841" s="3"/>
      <c r="C2841" s="3"/>
      <c r="D2841" s="3"/>
      <c r="E2841" s="3"/>
      <c r="F2841" s="3"/>
      <c r="G2841" s="3"/>
      <c r="H2841" s="3"/>
    </row>
    <row r="2842" spans="1:8" x14ac:dyDescent="0.25">
      <c r="A2842" s="3"/>
      <c r="B2842" s="3"/>
      <c r="C2842" s="3"/>
      <c r="D2842" s="3"/>
      <c r="E2842" s="3"/>
      <c r="F2842" s="3"/>
      <c r="G2842" s="3"/>
      <c r="H2842" s="3"/>
    </row>
    <row r="2843" spans="1:8" x14ac:dyDescent="0.25">
      <c r="A2843" s="3"/>
      <c r="B2843" s="3"/>
      <c r="C2843" s="3"/>
      <c r="D2843" s="3"/>
      <c r="E2843" s="3"/>
      <c r="F2843" s="3"/>
      <c r="G2843" s="3"/>
      <c r="H2843" s="3"/>
    </row>
    <row r="2844" spans="1:8" x14ac:dyDescent="0.25">
      <c r="A2844" s="3"/>
      <c r="B2844" s="3"/>
      <c r="C2844" s="3"/>
      <c r="D2844" s="3"/>
      <c r="E2844" s="3"/>
      <c r="F2844" s="3"/>
      <c r="G2844" s="3"/>
      <c r="H2844" s="3"/>
    </row>
    <row r="2845" spans="1:8" x14ac:dyDescent="0.25">
      <c r="A2845" s="3"/>
      <c r="B2845" s="3"/>
      <c r="C2845" s="3"/>
      <c r="D2845" s="3"/>
      <c r="E2845" s="3"/>
      <c r="F2845" s="3"/>
      <c r="G2845" s="3"/>
      <c r="H2845" s="3"/>
    </row>
    <row r="2846" spans="1:8" x14ac:dyDescent="0.25">
      <c r="A2846" s="3"/>
      <c r="B2846" s="3"/>
      <c r="C2846" s="3"/>
      <c r="D2846" s="3"/>
      <c r="E2846" s="3"/>
      <c r="F2846" s="3"/>
      <c r="G2846" s="3"/>
      <c r="H2846" s="3"/>
    </row>
    <row r="2847" spans="1:8" x14ac:dyDescent="0.25">
      <c r="A2847" s="3"/>
      <c r="B2847" s="3"/>
      <c r="C2847" s="3"/>
      <c r="D2847" s="3"/>
      <c r="E2847" s="3"/>
      <c r="F2847" s="3"/>
      <c r="G2847" s="3"/>
      <c r="H2847" s="3"/>
    </row>
    <row r="2848" spans="1:8" x14ac:dyDescent="0.25">
      <c r="A2848" s="3"/>
      <c r="B2848" s="3"/>
      <c r="C2848" s="3"/>
      <c r="D2848" s="3"/>
      <c r="E2848" s="3"/>
      <c r="F2848" s="3"/>
      <c r="G2848" s="3"/>
      <c r="H2848" s="3"/>
    </row>
    <row r="2849" spans="1:8" x14ac:dyDescent="0.25">
      <c r="A2849" s="3"/>
      <c r="B2849" s="3"/>
      <c r="C2849" s="3"/>
      <c r="D2849" s="3"/>
      <c r="E2849" s="3"/>
      <c r="F2849" s="3"/>
      <c r="G2849" s="3"/>
      <c r="H2849" s="3"/>
    </row>
    <row r="2850" spans="1:8" x14ac:dyDescent="0.25">
      <c r="A2850" s="3"/>
      <c r="B2850" s="3"/>
      <c r="C2850" s="3"/>
      <c r="D2850" s="3"/>
      <c r="E2850" s="3"/>
      <c r="F2850" s="3"/>
      <c r="G2850" s="3"/>
      <c r="H2850" s="3"/>
    </row>
    <row r="2851" spans="1:8" x14ac:dyDescent="0.25">
      <c r="A2851" s="3"/>
      <c r="B2851" s="3"/>
      <c r="C2851" s="3"/>
      <c r="D2851" s="3"/>
      <c r="E2851" s="3"/>
      <c r="F2851" s="3"/>
      <c r="G2851" s="3"/>
      <c r="H2851" s="3"/>
    </row>
    <row r="2852" spans="1:8" x14ac:dyDescent="0.25">
      <c r="A2852" s="3"/>
      <c r="B2852" s="3"/>
      <c r="C2852" s="3"/>
      <c r="D2852" s="3"/>
      <c r="E2852" s="3"/>
      <c r="F2852" s="3"/>
      <c r="G2852" s="3"/>
      <c r="H2852" s="3"/>
    </row>
    <row r="2853" spans="1:8" x14ac:dyDescent="0.25">
      <c r="A2853" s="3"/>
      <c r="B2853" s="3"/>
      <c r="C2853" s="3"/>
      <c r="D2853" s="3"/>
      <c r="E2853" s="3"/>
      <c r="F2853" s="3"/>
      <c r="G2853" s="3"/>
      <c r="H2853" s="3"/>
    </row>
    <row r="2854" spans="1:8" x14ac:dyDescent="0.25">
      <c r="A2854" s="3"/>
      <c r="B2854" s="3"/>
      <c r="C2854" s="3"/>
      <c r="D2854" s="3"/>
      <c r="E2854" s="3"/>
      <c r="F2854" s="3"/>
      <c r="G2854" s="3"/>
      <c r="H2854" s="3"/>
    </row>
    <row r="2855" spans="1:8" x14ac:dyDescent="0.25">
      <c r="A2855" s="3"/>
      <c r="B2855" s="3"/>
      <c r="C2855" s="3"/>
      <c r="D2855" s="3"/>
      <c r="E2855" s="3"/>
      <c r="F2855" s="3"/>
      <c r="G2855" s="3"/>
      <c r="H2855" s="3"/>
    </row>
    <row r="2856" spans="1:8" x14ac:dyDescent="0.25">
      <c r="A2856" s="3"/>
      <c r="B2856" s="3"/>
      <c r="C2856" s="3"/>
      <c r="D2856" s="3"/>
      <c r="E2856" s="3"/>
      <c r="F2856" s="3"/>
      <c r="G2856" s="3"/>
      <c r="H2856" s="3"/>
    </row>
    <row r="2857" spans="1:8" x14ac:dyDescent="0.25">
      <c r="A2857" s="3"/>
      <c r="B2857" s="3"/>
      <c r="C2857" s="3"/>
      <c r="D2857" s="3"/>
      <c r="E2857" s="3"/>
      <c r="F2857" s="3"/>
      <c r="G2857" s="3"/>
      <c r="H2857" s="3"/>
    </row>
    <row r="2858" spans="1:8" x14ac:dyDescent="0.25">
      <c r="A2858" s="3"/>
      <c r="B2858" s="3"/>
      <c r="C2858" s="3"/>
      <c r="D2858" s="3"/>
      <c r="E2858" s="3"/>
      <c r="F2858" s="3"/>
      <c r="G2858" s="3"/>
      <c r="H2858" s="3"/>
    </row>
    <row r="2859" spans="1:8" x14ac:dyDescent="0.25">
      <c r="A2859" s="3"/>
      <c r="B2859" s="3"/>
      <c r="C2859" s="3"/>
      <c r="D2859" s="3"/>
      <c r="E2859" s="3"/>
      <c r="F2859" s="3"/>
      <c r="G2859" s="3"/>
      <c r="H2859" s="3"/>
    </row>
    <row r="2860" spans="1:8" x14ac:dyDescent="0.25">
      <c r="A2860" s="3"/>
      <c r="B2860" s="3"/>
      <c r="C2860" s="3"/>
      <c r="D2860" s="3"/>
      <c r="E2860" s="3"/>
      <c r="F2860" s="3"/>
      <c r="G2860" s="3"/>
      <c r="H2860" s="3"/>
    </row>
    <row r="2861" spans="1:8" x14ac:dyDescent="0.25">
      <c r="A2861" s="3"/>
      <c r="B2861" s="3"/>
      <c r="C2861" s="3"/>
      <c r="D2861" s="3"/>
      <c r="E2861" s="3"/>
      <c r="F2861" s="3"/>
      <c r="G2861" s="3"/>
      <c r="H2861" s="3"/>
    </row>
    <row r="2862" spans="1:8" x14ac:dyDescent="0.25">
      <c r="A2862" s="3"/>
      <c r="B2862" s="3"/>
      <c r="C2862" s="3"/>
      <c r="D2862" s="3"/>
      <c r="E2862" s="3"/>
      <c r="F2862" s="3"/>
      <c r="G2862" s="3"/>
      <c r="H2862" s="3"/>
    </row>
    <row r="2863" spans="1:8" x14ac:dyDescent="0.25">
      <c r="A2863" s="3"/>
      <c r="B2863" s="3"/>
      <c r="C2863" s="3"/>
      <c r="D2863" s="3"/>
      <c r="E2863" s="3"/>
      <c r="F2863" s="3"/>
      <c r="G2863" s="3"/>
      <c r="H2863" s="3"/>
    </row>
    <row r="2864" spans="1:8" x14ac:dyDescent="0.25">
      <c r="A2864" s="3"/>
      <c r="B2864" s="3"/>
      <c r="C2864" s="3"/>
      <c r="D2864" s="3"/>
      <c r="E2864" s="3"/>
      <c r="F2864" s="3"/>
      <c r="G2864" s="3"/>
      <c r="H2864" s="3"/>
    </row>
    <row r="2865" spans="1:8" x14ac:dyDescent="0.25">
      <c r="A2865" s="3"/>
      <c r="B2865" s="3"/>
      <c r="C2865" s="3"/>
      <c r="D2865" s="3"/>
      <c r="E2865" s="3"/>
      <c r="F2865" s="3"/>
      <c r="G2865" s="3"/>
      <c r="H2865" s="3"/>
    </row>
    <row r="2866" spans="1:8" x14ac:dyDescent="0.25">
      <c r="A2866" s="3"/>
      <c r="B2866" s="3"/>
      <c r="C2866" s="3"/>
      <c r="D2866" s="3"/>
      <c r="E2866" s="3"/>
      <c r="F2866" s="3"/>
      <c r="G2866" s="3"/>
      <c r="H2866" s="3"/>
    </row>
    <row r="2867" spans="1:8" x14ac:dyDescent="0.25">
      <c r="A2867" s="3"/>
      <c r="B2867" s="3"/>
      <c r="C2867" s="3"/>
      <c r="D2867" s="3"/>
      <c r="E2867" s="3"/>
      <c r="F2867" s="3"/>
      <c r="G2867" s="3"/>
      <c r="H2867" s="3"/>
    </row>
    <row r="2868" spans="1:8" x14ac:dyDescent="0.25">
      <c r="A2868" s="3"/>
      <c r="B2868" s="3"/>
      <c r="C2868" s="3"/>
      <c r="D2868" s="3"/>
      <c r="E2868" s="3"/>
      <c r="F2868" s="3"/>
      <c r="G2868" s="3"/>
      <c r="H2868" s="3"/>
    </row>
    <row r="2869" spans="1:8" x14ac:dyDescent="0.25">
      <c r="A2869" s="3"/>
      <c r="B2869" s="3"/>
      <c r="C2869" s="3"/>
      <c r="D2869" s="3"/>
      <c r="E2869" s="3"/>
      <c r="F2869" s="3"/>
      <c r="G2869" s="3"/>
      <c r="H2869" s="3"/>
    </row>
    <row r="2870" spans="1:8" x14ac:dyDescent="0.25">
      <c r="A2870" s="3"/>
      <c r="B2870" s="3"/>
      <c r="C2870" s="3"/>
      <c r="D2870" s="3"/>
      <c r="E2870" s="3"/>
      <c r="F2870" s="3"/>
      <c r="G2870" s="3"/>
      <c r="H2870" s="3"/>
    </row>
    <row r="2871" spans="1:8" x14ac:dyDescent="0.25">
      <c r="A2871" s="3"/>
      <c r="B2871" s="3"/>
      <c r="C2871" s="3"/>
      <c r="D2871" s="3"/>
      <c r="E2871" s="3"/>
      <c r="F2871" s="3"/>
      <c r="G2871" s="3"/>
      <c r="H2871" s="3"/>
    </row>
    <row r="2872" spans="1:8" x14ac:dyDescent="0.25">
      <c r="A2872" s="3"/>
      <c r="B2872" s="3"/>
      <c r="C2872" s="3"/>
      <c r="D2872" s="3"/>
      <c r="E2872" s="3"/>
      <c r="F2872" s="3"/>
      <c r="G2872" s="3"/>
      <c r="H2872" s="3"/>
    </row>
    <row r="2873" spans="1:8" x14ac:dyDescent="0.25">
      <c r="A2873" s="3"/>
      <c r="B2873" s="3"/>
      <c r="C2873" s="3"/>
      <c r="D2873" s="3"/>
      <c r="E2873" s="3"/>
      <c r="F2873" s="3"/>
      <c r="G2873" s="3"/>
      <c r="H2873" s="3"/>
    </row>
    <row r="2874" spans="1:8" x14ac:dyDescent="0.25">
      <c r="A2874" s="3"/>
      <c r="B2874" s="3"/>
      <c r="C2874" s="3"/>
      <c r="D2874" s="3"/>
      <c r="E2874" s="3"/>
      <c r="F2874" s="3"/>
      <c r="G2874" s="3"/>
      <c r="H2874" s="3"/>
    </row>
    <row r="2875" spans="1:8" x14ac:dyDescent="0.25">
      <c r="A2875" s="3"/>
      <c r="B2875" s="3"/>
      <c r="C2875" s="3"/>
      <c r="D2875" s="3"/>
      <c r="E2875" s="3"/>
      <c r="F2875" s="3"/>
      <c r="G2875" s="3"/>
      <c r="H2875" s="3"/>
    </row>
    <row r="2876" spans="1:8" x14ac:dyDescent="0.25">
      <c r="A2876" s="3"/>
      <c r="B2876" s="3"/>
      <c r="C2876" s="3"/>
      <c r="D2876" s="3"/>
      <c r="E2876" s="3"/>
      <c r="F2876" s="3"/>
      <c r="G2876" s="3"/>
      <c r="H2876" s="3"/>
    </row>
    <row r="2877" spans="1:8" x14ac:dyDescent="0.25">
      <c r="A2877" s="3"/>
      <c r="B2877" s="3"/>
      <c r="C2877" s="3"/>
      <c r="D2877" s="3"/>
      <c r="E2877" s="3"/>
      <c r="F2877" s="3"/>
      <c r="G2877" s="3"/>
      <c r="H2877" s="3"/>
    </row>
    <row r="2878" spans="1:8" x14ac:dyDescent="0.25">
      <c r="A2878" s="3"/>
      <c r="B2878" s="3"/>
      <c r="C2878" s="3"/>
      <c r="D2878" s="3"/>
      <c r="E2878" s="3"/>
      <c r="F2878" s="3"/>
      <c r="G2878" s="3"/>
      <c r="H2878" s="3"/>
    </row>
    <row r="2879" spans="1:8" x14ac:dyDescent="0.25">
      <c r="A2879" s="3"/>
      <c r="B2879" s="3"/>
      <c r="C2879" s="3"/>
      <c r="D2879" s="3"/>
      <c r="E2879" s="3"/>
      <c r="F2879" s="3"/>
      <c r="G2879" s="3"/>
      <c r="H2879" s="3"/>
    </row>
    <row r="2880" spans="1:8" x14ac:dyDescent="0.25">
      <c r="A2880" s="3"/>
      <c r="B2880" s="3"/>
      <c r="C2880" s="3"/>
      <c r="D2880" s="3"/>
      <c r="E2880" s="3"/>
      <c r="F2880" s="3"/>
      <c r="G2880" s="3"/>
      <c r="H2880" s="3"/>
    </row>
    <row r="2881" spans="1:8" x14ac:dyDescent="0.25">
      <c r="A2881" s="3"/>
      <c r="B2881" s="3"/>
      <c r="C2881" s="3"/>
      <c r="D2881" s="3"/>
      <c r="E2881" s="3"/>
      <c r="F2881" s="3"/>
      <c r="G2881" s="3"/>
      <c r="H2881" s="3"/>
    </row>
    <row r="2882" spans="1:8" x14ac:dyDescent="0.25">
      <c r="A2882" s="3"/>
      <c r="B2882" s="3"/>
      <c r="C2882" s="3"/>
      <c r="D2882" s="3"/>
      <c r="E2882" s="3"/>
      <c r="F2882" s="3"/>
      <c r="G2882" s="3"/>
      <c r="H2882" s="3"/>
    </row>
    <row r="2883" spans="1:8" x14ac:dyDescent="0.25">
      <c r="A2883" s="3"/>
      <c r="B2883" s="3"/>
      <c r="C2883" s="3"/>
      <c r="D2883" s="3"/>
      <c r="E2883" s="3"/>
      <c r="F2883" s="3"/>
      <c r="G2883" s="3"/>
      <c r="H2883" s="3"/>
    </row>
    <row r="2884" spans="1:8" x14ac:dyDescent="0.25">
      <c r="A2884" s="3"/>
      <c r="B2884" s="3"/>
      <c r="C2884" s="3"/>
      <c r="D2884" s="3"/>
      <c r="E2884" s="3"/>
      <c r="F2884" s="3"/>
      <c r="G2884" s="3"/>
      <c r="H2884" s="3"/>
    </row>
    <row r="2885" spans="1:8" x14ac:dyDescent="0.25">
      <c r="A2885" s="3"/>
      <c r="B2885" s="3"/>
      <c r="C2885" s="3"/>
      <c r="D2885" s="3"/>
      <c r="E2885" s="3"/>
      <c r="F2885" s="3"/>
      <c r="G2885" s="3"/>
      <c r="H2885" s="3"/>
    </row>
    <row r="2886" spans="1:8" x14ac:dyDescent="0.25">
      <c r="A2886" s="3"/>
      <c r="B2886" s="3"/>
      <c r="C2886" s="3"/>
      <c r="D2886" s="3"/>
      <c r="E2886" s="3"/>
      <c r="F2886" s="3"/>
      <c r="G2886" s="3"/>
      <c r="H2886" s="3"/>
    </row>
    <row r="2887" spans="1:8" x14ac:dyDescent="0.25">
      <c r="A2887" s="3"/>
      <c r="B2887" s="3"/>
      <c r="C2887" s="3"/>
      <c r="D2887" s="3"/>
      <c r="E2887" s="3"/>
      <c r="F2887" s="3"/>
      <c r="G2887" s="3"/>
      <c r="H2887" s="3"/>
    </row>
    <row r="2888" spans="1:8" x14ac:dyDescent="0.25">
      <c r="A2888" s="3"/>
      <c r="B2888" s="3"/>
      <c r="C2888" s="3"/>
      <c r="D2888" s="3"/>
      <c r="E2888" s="3"/>
      <c r="F2888" s="3"/>
      <c r="G2888" s="3"/>
      <c r="H2888" s="3"/>
    </row>
    <row r="2889" spans="1:8" x14ac:dyDescent="0.25">
      <c r="A2889" s="3"/>
      <c r="B2889" s="3"/>
      <c r="C2889" s="3"/>
      <c r="D2889" s="3"/>
      <c r="E2889" s="3"/>
      <c r="F2889" s="3"/>
      <c r="G2889" s="3"/>
      <c r="H2889" s="3"/>
    </row>
    <row r="2890" spans="1:8" x14ac:dyDescent="0.25">
      <c r="A2890" s="3"/>
      <c r="B2890" s="3"/>
      <c r="C2890" s="3"/>
      <c r="D2890" s="3"/>
      <c r="E2890" s="3"/>
      <c r="F2890" s="3"/>
      <c r="G2890" s="3"/>
      <c r="H2890" s="3"/>
    </row>
    <row r="2891" spans="1:8" x14ac:dyDescent="0.25">
      <c r="A2891" s="3"/>
      <c r="B2891" s="3"/>
      <c r="C2891" s="3"/>
      <c r="D2891" s="3"/>
      <c r="E2891" s="3"/>
      <c r="F2891" s="3"/>
      <c r="G2891" s="3"/>
      <c r="H2891" s="3"/>
    </row>
    <row r="2892" spans="1:8" x14ac:dyDescent="0.25">
      <c r="A2892" s="3"/>
      <c r="B2892" s="3"/>
      <c r="C2892" s="3"/>
      <c r="D2892" s="3"/>
      <c r="E2892" s="3"/>
      <c r="F2892" s="3"/>
      <c r="G2892" s="3"/>
      <c r="H2892" s="3"/>
    </row>
    <row r="2893" spans="1:8" x14ac:dyDescent="0.25">
      <c r="A2893" s="3"/>
      <c r="B2893" s="3"/>
      <c r="C2893" s="3"/>
      <c r="D2893" s="3"/>
      <c r="E2893" s="3"/>
      <c r="F2893" s="3"/>
      <c r="G2893" s="3"/>
      <c r="H2893" s="3"/>
    </row>
    <row r="2894" spans="1:8" x14ac:dyDescent="0.25">
      <c r="A2894" s="3"/>
      <c r="B2894" s="3"/>
      <c r="C2894" s="3"/>
      <c r="D2894" s="3"/>
      <c r="E2894" s="3"/>
      <c r="F2894" s="3"/>
      <c r="G2894" s="3"/>
      <c r="H2894" s="3"/>
    </row>
    <row r="2895" spans="1:8" x14ac:dyDescent="0.25">
      <c r="A2895" s="3"/>
      <c r="B2895" s="3"/>
      <c r="C2895" s="3"/>
      <c r="D2895" s="3"/>
      <c r="E2895" s="3"/>
      <c r="F2895" s="3"/>
      <c r="G2895" s="3"/>
      <c r="H2895" s="3"/>
    </row>
    <row r="2896" spans="1:8" x14ac:dyDescent="0.25">
      <c r="A2896" s="3"/>
      <c r="B2896" s="3"/>
      <c r="C2896" s="3"/>
      <c r="D2896" s="3"/>
      <c r="E2896" s="3"/>
      <c r="F2896" s="3"/>
      <c r="G2896" s="3"/>
      <c r="H2896" s="3"/>
    </row>
    <row r="2897" spans="1:8" x14ac:dyDescent="0.25">
      <c r="A2897" s="3"/>
      <c r="B2897" s="3"/>
      <c r="C2897" s="3"/>
      <c r="D2897" s="3"/>
      <c r="E2897" s="3"/>
      <c r="F2897" s="3"/>
      <c r="G2897" s="3"/>
      <c r="H2897" s="3"/>
    </row>
    <row r="2898" spans="1:8" x14ac:dyDescent="0.25">
      <c r="A2898" s="3"/>
      <c r="B2898" s="3"/>
      <c r="C2898" s="3"/>
      <c r="D2898" s="3"/>
      <c r="E2898" s="3"/>
      <c r="F2898" s="3"/>
      <c r="G2898" s="3"/>
      <c r="H2898" s="3"/>
    </row>
    <row r="2899" spans="1:8" x14ac:dyDescent="0.25">
      <c r="A2899" s="3"/>
      <c r="B2899" s="3"/>
      <c r="C2899" s="3"/>
      <c r="D2899" s="3"/>
      <c r="E2899" s="3"/>
      <c r="F2899" s="3"/>
      <c r="G2899" s="3"/>
      <c r="H2899" s="3"/>
    </row>
    <row r="2900" spans="1:8" x14ac:dyDescent="0.25">
      <c r="A2900" s="3"/>
      <c r="B2900" s="3"/>
      <c r="C2900" s="3"/>
      <c r="D2900" s="3"/>
      <c r="E2900" s="3"/>
      <c r="F2900" s="3"/>
      <c r="G2900" s="3"/>
      <c r="H2900" s="3"/>
    </row>
    <row r="2901" spans="1:8" x14ac:dyDescent="0.25">
      <c r="A2901" s="3"/>
      <c r="B2901" s="3"/>
      <c r="C2901" s="3"/>
      <c r="D2901" s="3"/>
      <c r="E2901" s="3"/>
      <c r="F2901" s="3"/>
      <c r="G2901" s="3"/>
      <c r="H2901" s="3"/>
    </row>
    <row r="2902" spans="1:8" x14ac:dyDescent="0.25">
      <c r="A2902" s="3"/>
      <c r="B2902" s="3"/>
      <c r="C2902" s="3"/>
      <c r="D2902" s="3"/>
      <c r="E2902" s="3"/>
      <c r="F2902" s="3"/>
      <c r="G2902" s="3"/>
      <c r="H2902" s="3"/>
    </row>
    <row r="2903" spans="1:8" x14ac:dyDescent="0.25">
      <c r="A2903" s="3"/>
      <c r="B2903" s="3"/>
      <c r="C2903" s="3"/>
      <c r="D2903" s="3"/>
      <c r="E2903" s="3"/>
      <c r="F2903" s="3"/>
      <c r="G2903" s="3"/>
      <c r="H2903" s="3"/>
    </row>
    <row r="2904" spans="1:8" x14ac:dyDescent="0.25">
      <c r="A2904" s="3"/>
      <c r="B2904" s="3"/>
      <c r="C2904" s="3"/>
      <c r="D2904" s="3"/>
      <c r="E2904" s="3"/>
      <c r="F2904" s="3"/>
      <c r="G2904" s="3"/>
      <c r="H2904" s="3"/>
    </row>
    <row r="2905" spans="1:8" x14ac:dyDescent="0.25">
      <c r="A2905" s="3"/>
      <c r="B2905" s="3"/>
      <c r="C2905" s="3"/>
      <c r="D2905" s="3"/>
      <c r="E2905" s="3"/>
      <c r="F2905" s="3"/>
      <c r="G2905" s="3"/>
      <c r="H2905" s="3"/>
    </row>
    <row r="2906" spans="1:8" x14ac:dyDescent="0.25">
      <c r="A2906" s="3"/>
      <c r="B2906" s="3"/>
      <c r="C2906" s="3"/>
      <c r="D2906" s="3"/>
      <c r="E2906" s="3"/>
      <c r="F2906" s="3"/>
      <c r="G2906" s="3"/>
      <c r="H2906" s="3"/>
    </row>
    <row r="2907" spans="1:8" x14ac:dyDescent="0.25">
      <c r="A2907" s="3"/>
      <c r="B2907" s="3"/>
      <c r="C2907" s="3"/>
      <c r="D2907" s="3"/>
      <c r="E2907" s="3"/>
      <c r="F2907" s="3"/>
      <c r="G2907" s="3"/>
      <c r="H2907" s="3"/>
    </row>
    <row r="2908" spans="1:8" x14ac:dyDescent="0.25">
      <c r="A2908" s="3"/>
      <c r="B2908" s="3"/>
      <c r="C2908" s="3"/>
      <c r="D2908" s="3"/>
      <c r="E2908" s="3"/>
      <c r="F2908" s="3"/>
      <c r="G2908" s="3"/>
      <c r="H2908" s="3"/>
    </row>
    <row r="2909" spans="1:8" x14ac:dyDescent="0.25">
      <c r="A2909" s="3"/>
      <c r="B2909" s="3"/>
      <c r="C2909" s="3"/>
      <c r="D2909" s="3"/>
      <c r="E2909" s="3"/>
      <c r="F2909" s="3"/>
      <c r="G2909" s="3"/>
      <c r="H2909" s="3"/>
    </row>
    <row r="2910" spans="1:8" x14ac:dyDescent="0.25">
      <c r="A2910" s="3"/>
      <c r="B2910" s="3"/>
      <c r="C2910" s="3"/>
      <c r="D2910" s="3"/>
      <c r="E2910" s="3"/>
      <c r="F2910" s="3"/>
      <c r="G2910" s="3"/>
      <c r="H2910" s="3"/>
    </row>
    <row r="2911" spans="1:8" x14ac:dyDescent="0.25">
      <c r="A2911" s="3"/>
      <c r="B2911" s="3"/>
      <c r="C2911" s="3"/>
      <c r="D2911" s="3"/>
      <c r="E2911" s="3"/>
      <c r="F2911" s="3"/>
      <c r="G2911" s="3"/>
      <c r="H2911" s="3"/>
    </row>
    <row r="2912" spans="1:8" x14ac:dyDescent="0.25">
      <c r="A2912" s="3"/>
      <c r="B2912" s="3"/>
      <c r="C2912" s="3"/>
      <c r="D2912" s="3"/>
      <c r="E2912" s="3"/>
      <c r="F2912" s="3"/>
      <c r="G2912" s="3"/>
      <c r="H2912" s="3"/>
    </row>
    <row r="2913" spans="1:8" x14ac:dyDescent="0.25">
      <c r="A2913" s="3"/>
      <c r="B2913" s="3"/>
      <c r="C2913" s="3"/>
      <c r="D2913" s="3"/>
      <c r="E2913" s="3"/>
      <c r="F2913" s="3"/>
      <c r="G2913" s="3"/>
      <c r="H2913" s="3"/>
    </row>
    <row r="2914" spans="1:8" x14ac:dyDescent="0.25">
      <c r="A2914" s="3"/>
      <c r="B2914" s="3"/>
      <c r="C2914" s="3"/>
      <c r="D2914" s="3"/>
      <c r="E2914" s="3"/>
      <c r="F2914" s="3"/>
      <c r="G2914" s="3"/>
      <c r="H2914" s="3"/>
    </row>
    <row r="2915" spans="1:8" x14ac:dyDescent="0.25">
      <c r="A2915" s="3"/>
      <c r="B2915" s="3"/>
      <c r="C2915" s="3"/>
      <c r="D2915" s="3"/>
      <c r="E2915" s="3"/>
      <c r="F2915" s="3"/>
      <c r="G2915" s="3"/>
      <c r="H2915" s="3"/>
    </row>
    <row r="2916" spans="1:8" x14ac:dyDescent="0.25">
      <c r="A2916" s="3"/>
      <c r="B2916" s="3"/>
      <c r="C2916" s="3"/>
      <c r="D2916" s="3"/>
      <c r="E2916" s="3"/>
      <c r="F2916" s="3"/>
      <c r="G2916" s="3"/>
      <c r="H2916" s="3"/>
    </row>
    <row r="2917" spans="1:8" x14ac:dyDescent="0.25">
      <c r="A2917" s="3"/>
      <c r="B2917" s="3"/>
      <c r="C2917" s="3"/>
      <c r="D2917" s="3"/>
      <c r="E2917" s="3"/>
      <c r="F2917" s="3"/>
      <c r="G2917" s="3"/>
      <c r="H2917" s="3"/>
    </row>
    <row r="2918" spans="1:8" x14ac:dyDescent="0.25">
      <c r="A2918" s="3"/>
      <c r="B2918" s="3"/>
      <c r="C2918" s="3"/>
      <c r="D2918" s="3"/>
      <c r="E2918" s="3"/>
      <c r="F2918" s="3"/>
      <c r="G2918" s="3"/>
      <c r="H2918" s="3"/>
    </row>
    <row r="2919" spans="1:8" x14ac:dyDescent="0.25">
      <c r="A2919" s="3"/>
      <c r="B2919" s="3"/>
      <c r="C2919" s="3"/>
      <c r="D2919" s="3"/>
      <c r="E2919" s="3"/>
      <c r="F2919" s="3"/>
      <c r="G2919" s="3"/>
      <c r="H2919" s="3"/>
    </row>
    <row r="2920" spans="1:8" x14ac:dyDescent="0.25">
      <c r="A2920" s="3"/>
      <c r="B2920" s="3"/>
      <c r="C2920" s="3"/>
      <c r="D2920" s="3"/>
      <c r="E2920" s="3"/>
      <c r="F2920" s="3"/>
      <c r="G2920" s="3"/>
      <c r="H2920" s="3"/>
    </row>
    <row r="2921" spans="1:8" x14ac:dyDescent="0.25">
      <c r="A2921" s="3"/>
      <c r="B2921" s="3"/>
      <c r="C2921" s="3"/>
      <c r="D2921" s="3"/>
      <c r="E2921" s="3"/>
      <c r="F2921" s="3"/>
      <c r="G2921" s="3"/>
      <c r="H2921" s="3"/>
    </row>
    <row r="2922" spans="1:8" x14ac:dyDescent="0.25">
      <c r="A2922" s="3"/>
      <c r="B2922" s="3"/>
      <c r="C2922" s="3"/>
      <c r="D2922" s="3"/>
      <c r="E2922" s="3"/>
      <c r="F2922" s="3"/>
      <c r="G2922" s="3"/>
      <c r="H2922" s="3"/>
    </row>
    <row r="2923" spans="1:8" x14ac:dyDescent="0.25">
      <c r="A2923" s="3"/>
      <c r="B2923" s="3"/>
      <c r="C2923" s="3"/>
      <c r="D2923" s="3"/>
      <c r="E2923" s="3"/>
      <c r="F2923" s="3"/>
      <c r="G2923" s="3"/>
      <c r="H2923" s="3"/>
    </row>
    <row r="2924" spans="1:8" x14ac:dyDescent="0.25">
      <c r="A2924" s="3"/>
      <c r="B2924" s="3"/>
      <c r="C2924" s="3"/>
      <c r="D2924" s="3"/>
      <c r="E2924" s="3"/>
      <c r="F2924" s="3"/>
      <c r="G2924" s="3"/>
      <c r="H2924" s="3"/>
    </row>
    <row r="2925" spans="1:8" x14ac:dyDescent="0.25">
      <c r="A2925" s="3"/>
      <c r="B2925" s="3"/>
      <c r="C2925" s="3"/>
      <c r="D2925" s="3"/>
      <c r="E2925" s="3"/>
      <c r="F2925" s="3"/>
      <c r="G2925" s="3"/>
      <c r="H2925" s="3"/>
    </row>
    <row r="2926" spans="1:8" x14ac:dyDescent="0.25">
      <c r="A2926" s="3"/>
      <c r="B2926" s="3"/>
      <c r="C2926" s="3"/>
      <c r="D2926" s="3"/>
      <c r="E2926" s="3"/>
      <c r="F2926" s="3"/>
      <c r="G2926" s="3"/>
      <c r="H2926" s="3"/>
    </row>
    <row r="2927" spans="1:8" x14ac:dyDescent="0.25">
      <c r="A2927" s="3"/>
      <c r="B2927" s="3"/>
      <c r="C2927" s="3"/>
      <c r="D2927" s="3"/>
      <c r="E2927" s="3"/>
      <c r="F2927" s="3"/>
      <c r="G2927" s="3"/>
      <c r="H2927" s="3"/>
    </row>
    <row r="2928" spans="1:8" x14ac:dyDescent="0.25">
      <c r="A2928" s="3"/>
      <c r="B2928" s="3"/>
      <c r="C2928" s="3"/>
      <c r="D2928" s="3"/>
      <c r="E2928" s="3"/>
      <c r="F2928" s="3"/>
      <c r="G2928" s="3"/>
      <c r="H2928" s="3"/>
    </row>
    <row r="2929" spans="1:8" x14ac:dyDescent="0.25">
      <c r="A2929" s="3"/>
      <c r="B2929" s="3"/>
      <c r="C2929" s="3"/>
      <c r="D2929" s="3"/>
      <c r="E2929" s="3"/>
      <c r="F2929" s="3"/>
      <c r="G2929" s="3"/>
      <c r="H2929" s="3"/>
    </row>
    <row r="2930" spans="1:8" x14ac:dyDescent="0.25">
      <c r="A2930" s="3"/>
      <c r="B2930" s="3"/>
      <c r="C2930" s="3"/>
      <c r="D2930" s="3"/>
      <c r="E2930" s="3"/>
      <c r="F2930" s="3"/>
      <c r="G2930" s="3"/>
      <c r="H2930" s="3"/>
    </row>
    <row r="2931" spans="1:8" x14ac:dyDescent="0.25">
      <c r="A2931" s="3"/>
      <c r="B2931" s="3"/>
      <c r="C2931" s="3"/>
      <c r="D2931" s="3"/>
      <c r="E2931" s="3"/>
      <c r="F2931" s="3"/>
      <c r="G2931" s="3"/>
      <c r="H2931" s="3"/>
    </row>
    <row r="2932" spans="1:8" x14ac:dyDescent="0.25">
      <c r="A2932" s="3"/>
      <c r="B2932" s="3"/>
      <c r="C2932" s="3"/>
      <c r="D2932" s="3"/>
      <c r="E2932" s="3"/>
      <c r="F2932" s="3"/>
      <c r="G2932" s="3"/>
      <c r="H2932" s="3"/>
    </row>
    <row r="2933" spans="1:8" x14ac:dyDescent="0.25">
      <c r="A2933" s="3"/>
      <c r="B2933" s="3"/>
      <c r="C2933" s="3"/>
      <c r="D2933" s="3"/>
      <c r="E2933" s="3"/>
      <c r="F2933" s="3"/>
      <c r="G2933" s="3"/>
      <c r="H2933" s="3"/>
    </row>
    <row r="2934" spans="1:8" x14ac:dyDescent="0.25">
      <c r="A2934" s="3"/>
      <c r="B2934" s="3"/>
      <c r="C2934" s="3"/>
      <c r="D2934" s="3"/>
      <c r="E2934" s="3"/>
      <c r="F2934" s="3"/>
      <c r="G2934" s="3"/>
      <c r="H2934" s="3"/>
    </row>
    <row r="2935" spans="1:8" x14ac:dyDescent="0.25">
      <c r="A2935" s="3"/>
      <c r="B2935" s="3"/>
      <c r="C2935" s="3"/>
      <c r="D2935" s="3"/>
      <c r="E2935" s="3"/>
      <c r="F2935" s="3"/>
      <c r="G2935" s="3"/>
      <c r="H2935" s="3"/>
    </row>
    <row r="2936" spans="1:8" x14ac:dyDescent="0.25">
      <c r="A2936" s="3"/>
      <c r="B2936" s="3"/>
      <c r="C2936" s="3"/>
      <c r="D2936" s="3"/>
      <c r="E2936" s="3"/>
      <c r="F2936" s="3"/>
      <c r="G2936" s="3"/>
      <c r="H2936" s="3"/>
    </row>
    <row r="2937" spans="1:8" x14ac:dyDescent="0.25">
      <c r="A2937" s="3"/>
      <c r="B2937" s="3"/>
      <c r="C2937" s="3"/>
      <c r="D2937" s="3"/>
      <c r="E2937" s="3"/>
      <c r="F2937" s="3"/>
      <c r="G2937" s="3"/>
      <c r="H2937" s="3"/>
    </row>
    <row r="2938" spans="1:8" x14ac:dyDescent="0.25">
      <c r="A2938" s="3"/>
      <c r="B2938" s="3"/>
      <c r="C2938" s="3"/>
      <c r="D2938" s="3"/>
      <c r="E2938" s="3"/>
      <c r="F2938" s="3"/>
      <c r="G2938" s="3"/>
      <c r="H2938" s="3"/>
    </row>
    <row r="2939" spans="1:8" x14ac:dyDescent="0.25">
      <c r="A2939" s="3"/>
      <c r="B2939" s="3"/>
      <c r="C2939" s="3"/>
      <c r="D2939" s="3"/>
      <c r="E2939" s="3"/>
      <c r="F2939" s="3"/>
      <c r="G2939" s="3"/>
      <c r="H2939" s="3"/>
    </row>
    <row r="2940" spans="1:8" x14ac:dyDescent="0.25">
      <c r="A2940" s="3"/>
      <c r="B2940" s="3"/>
      <c r="C2940" s="3"/>
      <c r="D2940" s="3"/>
      <c r="E2940" s="3"/>
      <c r="F2940" s="3"/>
      <c r="G2940" s="3"/>
      <c r="H2940" s="3"/>
    </row>
    <row r="2941" spans="1:8" x14ac:dyDescent="0.25">
      <c r="A2941" s="3"/>
      <c r="B2941" s="3"/>
      <c r="C2941" s="3"/>
      <c r="D2941" s="3"/>
      <c r="E2941" s="3"/>
      <c r="F2941" s="3"/>
      <c r="G2941" s="3"/>
      <c r="H2941" s="3"/>
    </row>
    <row r="2942" spans="1:8" x14ac:dyDescent="0.25">
      <c r="A2942" s="3"/>
      <c r="B2942" s="3"/>
      <c r="C2942" s="3"/>
      <c r="D2942" s="3"/>
      <c r="E2942" s="3"/>
      <c r="F2942" s="3"/>
      <c r="G2942" s="3"/>
      <c r="H2942" s="3"/>
    </row>
    <row r="2943" spans="1:8" x14ac:dyDescent="0.25">
      <c r="A2943" s="3"/>
      <c r="B2943" s="3"/>
      <c r="C2943" s="3"/>
      <c r="D2943" s="3"/>
      <c r="E2943" s="3"/>
      <c r="F2943" s="3"/>
      <c r="G2943" s="3"/>
      <c r="H2943" s="3"/>
    </row>
    <row r="2944" spans="1:8" x14ac:dyDescent="0.25">
      <c r="A2944" s="3"/>
      <c r="B2944" s="3"/>
      <c r="C2944" s="3"/>
      <c r="D2944" s="3"/>
      <c r="E2944" s="3"/>
      <c r="F2944" s="3"/>
      <c r="G2944" s="3"/>
      <c r="H2944" s="3"/>
    </row>
    <row r="2945" spans="1:8" x14ac:dyDescent="0.25">
      <c r="A2945" s="3"/>
      <c r="B2945" s="3"/>
      <c r="C2945" s="3"/>
      <c r="D2945" s="3"/>
      <c r="E2945" s="3"/>
      <c r="F2945" s="3"/>
      <c r="G2945" s="3"/>
      <c r="H2945" s="3"/>
    </row>
    <row r="2946" spans="1:8" x14ac:dyDescent="0.25">
      <c r="A2946" s="3"/>
      <c r="B2946" s="3"/>
      <c r="C2946" s="3"/>
      <c r="D2946" s="3"/>
      <c r="E2946" s="3"/>
      <c r="F2946" s="3"/>
      <c r="G2946" s="3"/>
      <c r="H2946" s="3"/>
    </row>
    <row r="2947" spans="1:8" x14ac:dyDescent="0.25">
      <c r="A2947" s="3"/>
      <c r="B2947" s="3"/>
      <c r="C2947" s="3"/>
      <c r="D2947" s="3"/>
      <c r="E2947" s="3"/>
      <c r="F2947" s="3"/>
      <c r="G2947" s="3"/>
      <c r="H2947" s="3"/>
    </row>
    <row r="2948" spans="1:8" x14ac:dyDescent="0.25">
      <c r="A2948" s="3"/>
      <c r="B2948" s="3"/>
      <c r="C2948" s="3"/>
      <c r="D2948" s="3"/>
      <c r="E2948" s="3"/>
      <c r="F2948" s="3"/>
      <c r="G2948" s="3"/>
      <c r="H2948" s="3"/>
    </row>
    <row r="2949" spans="1:8" x14ac:dyDescent="0.25">
      <c r="A2949" s="3"/>
      <c r="B2949" s="3"/>
      <c r="C2949" s="3"/>
      <c r="D2949" s="3"/>
      <c r="E2949" s="3"/>
      <c r="F2949" s="3"/>
      <c r="G2949" s="3"/>
      <c r="H2949" s="3"/>
    </row>
    <row r="2950" spans="1:8" x14ac:dyDescent="0.25">
      <c r="A2950" s="3"/>
      <c r="B2950" s="3"/>
      <c r="C2950" s="3"/>
      <c r="D2950" s="3"/>
      <c r="E2950" s="3"/>
      <c r="F2950" s="3"/>
      <c r="G2950" s="3"/>
      <c r="H2950" s="3"/>
    </row>
    <row r="2951" spans="1:8" x14ac:dyDescent="0.25">
      <c r="A2951" s="3"/>
      <c r="B2951" s="3"/>
      <c r="C2951" s="3"/>
      <c r="D2951" s="3"/>
      <c r="E2951" s="3"/>
      <c r="F2951" s="3"/>
      <c r="G2951" s="3"/>
      <c r="H2951" s="3"/>
    </row>
    <row r="2952" spans="1:8" x14ac:dyDescent="0.25">
      <c r="A2952" s="3"/>
      <c r="B2952" s="3"/>
      <c r="C2952" s="3"/>
      <c r="D2952" s="3"/>
      <c r="E2952" s="3"/>
      <c r="F2952" s="3"/>
      <c r="G2952" s="3"/>
      <c r="H2952" s="3"/>
    </row>
    <row r="2953" spans="1:8" x14ac:dyDescent="0.25">
      <c r="A2953" s="3"/>
      <c r="B2953" s="3"/>
      <c r="C2953" s="3"/>
      <c r="D2953" s="3"/>
      <c r="E2953" s="3"/>
      <c r="F2953" s="3"/>
      <c r="G2953" s="3"/>
      <c r="H2953" s="3"/>
    </row>
    <row r="2954" spans="1:8" x14ac:dyDescent="0.25">
      <c r="A2954" s="3"/>
      <c r="B2954" s="3"/>
      <c r="C2954" s="3"/>
      <c r="D2954" s="3"/>
      <c r="E2954" s="3"/>
      <c r="F2954" s="3"/>
      <c r="G2954" s="3"/>
      <c r="H2954" s="3"/>
    </row>
    <row r="2955" spans="1:8" x14ac:dyDescent="0.25">
      <c r="A2955" s="3"/>
      <c r="B2955" s="3"/>
      <c r="C2955" s="3"/>
      <c r="D2955" s="3"/>
      <c r="E2955" s="3"/>
      <c r="F2955" s="3"/>
      <c r="G2955" s="3"/>
      <c r="H2955" s="3"/>
    </row>
    <row r="2956" spans="1:8" x14ac:dyDescent="0.25">
      <c r="A2956" s="3"/>
      <c r="B2956" s="3"/>
      <c r="C2956" s="3"/>
      <c r="D2956" s="3"/>
      <c r="E2956" s="3"/>
      <c r="F2956" s="3"/>
      <c r="G2956" s="3"/>
      <c r="H2956" s="3"/>
    </row>
    <row r="2957" spans="1:8" x14ac:dyDescent="0.25">
      <c r="A2957" s="3"/>
      <c r="B2957" s="3"/>
      <c r="C2957" s="3"/>
      <c r="D2957" s="3"/>
      <c r="E2957" s="3"/>
      <c r="F2957" s="3"/>
      <c r="G2957" s="3"/>
      <c r="H2957" s="3"/>
    </row>
    <row r="2958" spans="1:8" x14ac:dyDescent="0.25">
      <c r="A2958" s="3"/>
      <c r="B2958" s="3"/>
      <c r="C2958" s="3"/>
      <c r="D2958" s="3"/>
      <c r="E2958" s="3"/>
      <c r="F2958" s="3"/>
      <c r="G2958" s="3"/>
      <c r="H2958" s="3"/>
    </row>
    <row r="2959" spans="1:8" x14ac:dyDescent="0.25">
      <c r="A2959" s="3"/>
      <c r="B2959" s="3"/>
      <c r="C2959" s="3"/>
      <c r="D2959" s="3"/>
      <c r="E2959" s="3"/>
      <c r="F2959" s="3"/>
      <c r="G2959" s="3"/>
      <c r="H2959" s="3"/>
    </row>
    <row r="2960" spans="1:8" x14ac:dyDescent="0.25">
      <c r="A2960" s="3"/>
      <c r="B2960" s="3"/>
      <c r="C2960" s="3"/>
      <c r="D2960" s="3"/>
      <c r="E2960" s="3"/>
      <c r="F2960" s="3"/>
      <c r="G2960" s="3"/>
      <c r="H2960" s="3"/>
    </row>
    <row r="2961" spans="1:8" x14ac:dyDescent="0.25">
      <c r="A2961" s="3"/>
      <c r="B2961" s="3"/>
      <c r="C2961" s="3"/>
      <c r="D2961" s="3"/>
      <c r="E2961" s="3"/>
      <c r="F2961" s="3"/>
      <c r="G2961" s="3"/>
      <c r="H2961" s="3"/>
    </row>
    <row r="2962" spans="1:8" x14ac:dyDescent="0.25">
      <c r="A2962" s="3"/>
      <c r="B2962" s="3"/>
      <c r="C2962" s="3"/>
      <c r="D2962" s="3"/>
      <c r="E2962" s="3"/>
      <c r="F2962" s="3"/>
      <c r="G2962" s="3"/>
      <c r="H2962" s="3"/>
    </row>
    <row r="2963" spans="1:8" x14ac:dyDescent="0.25">
      <c r="A2963" s="3"/>
      <c r="B2963" s="3"/>
      <c r="C2963" s="3"/>
      <c r="D2963" s="3"/>
      <c r="E2963" s="3"/>
      <c r="F2963" s="3"/>
      <c r="G2963" s="3"/>
      <c r="H2963" s="3"/>
    </row>
    <row r="2964" spans="1:8" x14ac:dyDescent="0.25">
      <c r="A2964" s="3"/>
      <c r="B2964" s="3"/>
      <c r="C2964" s="3"/>
      <c r="D2964" s="3"/>
      <c r="E2964" s="3"/>
      <c r="F2964" s="3"/>
      <c r="G2964" s="3"/>
      <c r="H2964" s="3"/>
    </row>
    <row r="2965" spans="1:8" x14ac:dyDescent="0.25">
      <c r="A2965" s="3"/>
      <c r="B2965" s="3"/>
      <c r="C2965" s="3"/>
      <c r="D2965" s="3"/>
      <c r="E2965" s="3"/>
      <c r="F2965" s="3"/>
      <c r="G2965" s="3"/>
      <c r="H2965" s="3"/>
    </row>
    <row r="2966" spans="1:8" x14ac:dyDescent="0.25">
      <c r="A2966" s="3"/>
      <c r="B2966" s="3"/>
      <c r="C2966" s="3"/>
      <c r="D2966" s="3"/>
      <c r="E2966" s="3"/>
      <c r="F2966" s="3"/>
      <c r="G2966" s="3"/>
      <c r="H2966" s="3"/>
    </row>
    <row r="2967" spans="1:8" x14ac:dyDescent="0.25">
      <c r="A2967" s="3"/>
      <c r="B2967" s="3"/>
      <c r="C2967" s="3"/>
      <c r="D2967" s="3"/>
      <c r="E2967" s="3"/>
      <c r="F2967" s="3"/>
      <c r="G2967" s="3"/>
      <c r="H2967" s="3"/>
    </row>
    <row r="2968" spans="1:8" x14ac:dyDescent="0.25">
      <c r="A2968" s="3"/>
      <c r="B2968" s="3"/>
      <c r="C2968" s="3"/>
      <c r="D2968" s="3"/>
      <c r="E2968" s="3"/>
      <c r="F2968" s="3"/>
      <c r="G2968" s="3"/>
      <c r="H2968" s="3"/>
    </row>
    <row r="2969" spans="1:8" x14ac:dyDescent="0.25">
      <c r="A2969" s="3"/>
      <c r="B2969" s="3"/>
      <c r="C2969" s="3"/>
      <c r="D2969" s="3"/>
      <c r="E2969" s="3"/>
      <c r="F2969" s="3"/>
      <c r="G2969" s="3"/>
      <c r="H2969" s="3"/>
    </row>
    <row r="2970" spans="1:8" x14ac:dyDescent="0.25">
      <c r="A2970" s="3"/>
      <c r="B2970" s="3"/>
      <c r="C2970" s="3"/>
      <c r="D2970" s="3"/>
      <c r="E2970" s="3"/>
      <c r="F2970" s="3"/>
      <c r="G2970" s="3"/>
      <c r="H2970" s="3"/>
    </row>
    <row r="2971" spans="1:8" x14ac:dyDescent="0.25">
      <c r="A2971" s="3"/>
      <c r="B2971" s="3"/>
      <c r="C2971" s="3"/>
      <c r="D2971" s="3"/>
      <c r="E2971" s="3"/>
      <c r="F2971" s="3"/>
      <c r="G2971" s="3"/>
      <c r="H2971" s="3"/>
    </row>
    <row r="2972" spans="1:8" x14ac:dyDescent="0.25">
      <c r="A2972" s="3"/>
      <c r="B2972" s="3"/>
      <c r="C2972" s="3"/>
      <c r="D2972" s="3"/>
      <c r="E2972" s="3"/>
      <c r="F2972" s="3"/>
      <c r="G2972" s="3"/>
      <c r="H2972" s="3"/>
    </row>
    <row r="2973" spans="1:8" x14ac:dyDescent="0.25">
      <c r="A2973" s="3"/>
      <c r="B2973" s="3"/>
      <c r="C2973" s="3"/>
      <c r="D2973" s="3"/>
      <c r="E2973" s="3"/>
      <c r="F2973" s="3"/>
      <c r="G2973" s="3"/>
      <c r="H2973" s="3"/>
    </row>
    <row r="2974" spans="1:8" x14ac:dyDescent="0.25">
      <c r="A2974" s="3"/>
      <c r="B2974" s="3"/>
      <c r="C2974" s="3"/>
      <c r="D2974" s="3"/>
      <c r="E2974" s="3"/>
      <c r="F2974" s="3"/>
      <c r="G2974" s="3"/>
      <c r="H2974" s="3"/>
    </row>
    <row r="2975" spans="1:8" x14ac:dyDescent="0.25">
      <c r="A2975" s="3"/>
      <c r="B2975" s="3"/>
      <c r="C2975" s="3"/>
      <c r="D2975" s="3"/>
      <c r="E2975" s="3"/>
      <c r="F2975" s="3"/>
      <c r="G2975" s="3"/>
      <c r="H2975" s="3"/>
    </row>
    <row r="2976" spans="1:8" x14ac:dyDescent="0.25">
      <c r="A2976" s="3"/>
      <c r="B2976" s="3"/>
      <c r="C2976" s="3"/>
      <c r="D2976" s="3"/>
      <c r="E2976" s="3"/>
      <c r="F2976" s="3"/>
      <c r="G2976" s="3"/>
      <c r="H2976" s="3"/>
    </row>
    <row r="2977" spans="1:8" x14ac:dyDescent="0.25">
      <c r="A2977" s="3"/>
      <c r="B2977" s="3"/>
      <c r="C2977" s="3"/>
      <c r="D2977" s="3"/>
      <c r="E2977" s="3"/>
      <c r="F2977" s="3"/>
      <c r="G2977" s="3"/>
      <c r="H2977" s="3"/>
    </row>
    <row r="2978" spans="1:8" x14ac:dyDescent="0.25">
      <c r="A2978" s="3"/>
      <c r="B2978" s="3"/>
      <c r="C2978" s="3"/>
      <c r="D2978" s="3"/>
      <c r="E2978" s="3"/>
      <c r="F2978" s="3"/>
      <c r="G2978" s="3"/>
      <c r="H2978" s="3"/>
    </row>
    <row r="2979" spans="1:8" x14ac:dyDescent="0.25">
      <c r="A2979" s="3"/>
      <c r="B2979" s="3"/>
      <c r="C2979" s="3"/>
      <c r="D2979" s="3"/>
      <c r="E2979" s="3"/>
      <c r="F2979" s="3"/>
      <c r="G2979" s="3"/>
      <c r="H2979" s="3"/>
    </row>
    <row r="2980" spans="1:8" x14ac:dyDescent="0.25">
      <c r="A2980" s="3"/>
      <c r="B2980" s="3"/>
      <c r="C2980" s="3"/>
      <c r="D2980" s="3"/>
      <c r="E2980" s="3"/>
      <c r="F2980" s="3"/>
      <c r="G2980" s="3"/>
      <c r="H2980" s="3"/>
    </row>
    <row r="2981" spans="1:8" x14ac:dyDescent="0.25">
      <c r="A2981" s="3"/>
      <c r="B2981" s="3"/>
      <c r="C2981" s="3"/>
      <c r="D2981" s="3"/>
      <c r="E2981" s="3"/>
      <c r="F2981" s="3"/>
      <c r="G2981" s="3"/>
      <c r="H2981" s="3"/>
    </row>
    <row r="2982" spans="1:8" x14ac:dyDescent="0.25">
      <c r="A2982" s="3"/>
      <c r="B2982" s="3"/>
      <c r="C2982" s="3"/>
      <c r="D2982" s="3"/>
      <c r="E2982" s="3"/>
      <c r="F2982" s="3"/>
      <c r="G2982" s="3"/>
      <c r="H2982" s="3"/>
    </row>
    <row r="2983" spans="1:8" x14ac:dyDescent="0.25">
      <c r="A2983" s="3"/>
      <c r="B2983" s="3"/>
      <c r="C2983" s="3"/>
      <c r="D2983" s="3"/>
      <c r="E2983" s="3"/>
      <c r="F2983" s="3"/>
      <c r="G2983" s="3"/>
      <c r="H2983" s="3"/>
    </row>
    <row r="2984" spans="1:8" x14ac:dyDescent="0.25">
      <c r="A2984" s="3"/>
      <c r="B2984" s="3"/>
      <c r="C2984" s="3"/>
      <c r="D2984" s="3"/>
      <c r="E2984" s="3"/>
      <c r="F2984" s="3"/>
      <c r="G2984" s="3"/>
      <c r="H2984" s="3"/>
    </row>
    <row r="2985" spans="1:8" x14ac:dyDescent="0.25">
      <c r="A2985" s="3"/>
      <c r="B2985" s="3"/>
      <c r="C2985" s="3"/>
      <c r="D2985" s="3"/>
      <c r="E2985" s="3"/>
      <c r="F2985" s="3"/>
      <c r="G2985" s="3"/>
      <c r="H2985" s="3"/>
    </row>
    <row r="2986" spans="1:8" x14ac:dyDescent="0.25">
      <c r="A2986" s="3"/>
      <c r="B2986" s="3"/>
      <c r="C2986" s="3"/>
      <c r="D2986" s="3"/>
      <c r="E2986" s="3"/>
      <c r="F2986" s="3"/>
      <c r="G2986" s="3"/>
      <c r="H2986" s="3"/>
    </row>
    <row r="2987" spans="1:8" x14ac:dyDescent="0.25">
      <c r="A2987" s="3"/>
      <c r="B2987" s="3"/>
      <c r="C2987" s="3"/>
      <c r="D2987" s="3"/>
      <c r="E2987" s="3"/>
      <c r="F2987" s="3"/>
      <c r="G2987" s="3"/>
      <c r="H2987" s="3"/>
    </row>
    <row r="2988" spans="1:8" x14ac:dyDescent="0.25">
      <c r="A2988" s="3"/>
      <c r="B2988" s="3"/>
      <c r="C2988" s="3"/>
      <c r="D2988" s="3"/>
      <c r="E2988" s="3"/>
      <c r="F2988" s="3"/>
      <c r="G2988" s="3"/>
      <c r="H2988" s="3"/>
    </row>
    <row r="2989" spans="1:8" x14ac:dyDescent="0.25">
      <c r="A2989" s="3"/>
      <c r="B2989" s="3"/>
      <c r="C2989" s="3"/>
      <c r="D2989" s="3"/>
      <c r="E2989" s="3"/>
      <c r="F2989" s="3"/>
      <c r="G2989" s="3"/>
      <c r="H2989" s="3"/>
    </row>
    <row r="2990" spans="1:8" x14ac:dyDescent="0.25">
      <c r="A2990" s="3"/>
      <c r="B2990" s="3"/>
      <c r="C2990" s="3"/>
      <c r="D2990" s="3"/>
      <c r="E2990" s="3"/>
      <c r="F2990" s="3"/>
      <c r="G2990" s="3"/>
      <c r="H2990" s="3"/>
    </row>
    <row r="2991" spans="1:8" x14ac:dyDescent="0.25">
      <c r="A2991" s="3"/>
      <c r="B2991" s="3"/>
      <c r="C2991" s="3"/>
      <c r="D2991" s="3"/>
      <c r="E2991" s="3"/>
      <c r="F2991" s="3"/>
      <c r="G2991" s="3"/>
      <c r="H2991" s="3"/>
    </row>
    <row r="2992" spans="1:8" x14ac:dyDescent="0.25">
      <c r="A2992" s="3"/>
      <c r="B2992" s="3"/>
      <c r="C2992" s="3"/>
      <c r="D2992" s="3"/>
      <c r="E2992" s="3"/>
      <c r="F2992" s="3"/>
      <c r="G2992" s="3"/>
      <c r="H2992" s="3"/>
    </row>
    <row r="2993" spans="1:8" x14ac:dyDescent="0.25">
      <c r="A2993" s="3"/>
      <c r="B2993" s="3"/>
      <c r="C2993" s="3"/>
      <c r="D2993" s="3"/>
      <c r="E2993" s="3"/>
      <c r="F2993" s="3"/>
      <c r="G2993" s="3"/>
      <c r="H2993" s="3"/>
    </row>
    <row r="2994" spans="1:8" x14ac:dyDescent="0.25">
      <c r="A2994" s="3"/>
      <c r="B2994" s="3"/>
      <c r="C2994" s="3"/>
      <c r="D2994" s="3"/>
      <c r="E2994" s="3"/>
      <c r="F2994" s="3"/>
      <c r="G2994" s="3"/>
      <c r="H2994" s="3"/>
    </row>
    <row r="2995" spans="1:8" x14ac:dyDescent="0.25">
      <c r="A2995" s="3"/>
      <c r="B2995" s="3"/>
      <c r="C2995" s="3"/>
      <c r="D2995" s="3"/>
      <c r="E2995" s="3"/>
      <c r="F2995" s="3"/>
      <c r="G2995" s="3"/>
      <c r="H2995" s="3"/>
    </row>
    <row r="2996" spans="1:8" x14ac:dyDescent="0.25">
      <c r="A2996" s="3"/>
      <c r="B2996" s="3"/>
      <c r="C2996" s="3"/>
      <c r="D2996" s="3"/>
      <c r="E2996" s="3"/>
      <c r="F2996" s="3"/>
      <c r="G2996" s="3"/>
      <c r="H2996" s="3"/>
    </row>
    <row r="2997" spans="1:8" x14ac:dyDescent="0.25">
      <c r="A2997" s="3"/>
      <c r="B2997" s="3"/>
      <c r="C2997" s="3"/>
      <c r="D2997" s="3"/>
      <c r="E2997" s="3"/>
      <c r="F2997" s="3"/>
      <c r="G2997" s="3"/>
      <c r="H2997" s="3"/>
    </row>
    <row r="2998" spans="1:8" x14ac:dyDescent="0.25">
      <c r="A2998" s="3"/>
      <c r="B2998" s="3"/>
      <c r="C2998" s="3"/>
      <c r="D2998" s="3"/>
      <c r="E2998" s="3"/>
      <c r="F2998" s="3"/>
      <c r="G2998" s="3"/>
      <c r="H2998" s="3"/>
    </row>
    <row r="2999" spans="1:8" x14ac:dyDescent="0.25">
      <c r="A2999" s="3"/>
      <c r="B2999" s="3"/>
      <c r="C2999" s="3"/>
      <c r="D2999" s="3"/>
      <c r="E2999" s="3"/>
      <c r="F2999" s="3"/>
      <c r="G2999" s="3"/>
      <c r="H2999" s="3"/>
    </row>
    <row r="3000" spans="1:8" x14ac:dyDescent="0.25">
      <c r="A3000" s="3"/>
      <c r="B3000" s="3"/>
      <c r="C3000" s="3"/>
      <c r="D3000" s="3"/>
      <c r="E3000" s="3"/>
      <c r="F3000" s="3"/>
      <c r="G3000" s="3"/>
      <c r="H3000" s="3"/>
    </row>
    <row r="3001" spans="1:8" x14ac:dyDescent="0.25">
      <c r="A3001" s="3"/>
      <c r="B3001" s="3"/>
      <c r="C3001" s="3"/>
      <c r="D3001" s="3"/>
      <c r="E3001" s="3"/>
      <c r="F3001" s="3"/>
      <c r="G3001" s="3"/>
      <c r="H3001" s="3"/>
    </row>
    <row r="3002" spans="1:8" x14ac:dyDescent="0.25">
      <c r="A3002" s="3"/>
      <c r="B3002" s="3"/>
      <c r="C3002" s="3"/>
      <c r="D3002" s="3"/>
      <c r="E3002" s="3"/>
      <c r="F3002" s="3"/>
      <c r="G3002" s="3"/>
      <c r="H3002" s="3"/>
    </row>
    <row r="3003" spans="1:8" x14ac:dyDescent="0.25">
      <c r="A3003" s="3"/>
      <c r="B3003" s="3"/>
      <c r="C3003" s="3"/>
      <c r="D3003" s="3"/>
      <c r="E3003" s="3"/>
      <c r="F3003" s="3"/>
      <c r="G3003" s="3"/>
      <c r="H3003" s="3"/>
    </row>
    <row r="3004" spans="1:8" x14ac:dyDescent="0.25">
      <c r="A3004" s="3"/>
      <c r="B3004" s="3"/>
      <c r="C3004" s="3"/>
      <c r="D3004" s="3"/>
      <c r="E3004" s="3"/>
      <c r="F3004" s="3"/>
      <c r="G3004" s="3"/>
      <c r="H3004" s="3"/>
    </row>
    <row r="3005" spans="1:8" x14ac:dyDescent="0.25">
      <c r="A3005" s="3"/>
      <c r="B3005" s="3"/>
      <c r="C3005" s="3"/>
      <c r="D3005" s="3"/>
      <c r="E3005" s="3"/>
      <c r="F3005" s="3"/>
      <c r="G3005" s="3"/>
      <c r="H3005" s="3"/>
    </row>
    <row r="3006" spans="1:8" x14ac:dyDescent="0.25">
      <c r="A3006" s="3"/>
      <c r="B3006" s="3"/>
      <c r="C3006" s="3"/>
      <c r="D3006" s="3"/>
      <c r="E3006" s="3"/>
      <c r="F3006" s="3"/>
      <c r="G3006" s="3"/>
      <c r="H3006" s="3"/>
    </row>
    <row r="3007" spans="1:8" x14ac:dyDescent="0.25">
      <c r="A3007" s="3"/>
      <c r="B3007" s="3"/>
      <c r="C3007" s="3"/>
      <c r="D3007" s="3"/>
      <c r="E3007" s="3"/>
      <c r="F3007" s="3"/>
      <c r="G3007" s="3"/>
      <c r="H3007" s="3"/>
    </row>
    <row r="3008" spans="1:8" x14ac:dyDescent="0.25">
      <c r="A3008" s="3"/>
      <c r="B3008" s="3"/>
      <c r="C3008" s="3"/>
      <c r="D3008" s="3"/>
      <c r="E3008" s="3"/>
      <c r="F3008" s="3"/>
      <c r="G3008" s="3"/>
      <c r="H3008" s="3"/>
    </row>
    <row r="3009" spans="1:8" x14ac:dyDescent="0.25">
      <c r="A3009" s="3"/>
      <c r="B3009" s="3"/>
      <c r="C3009" s="3"/>
      <c r="D3009" s="3"/>
      <c r="E3009" s="3"/>
      <c r="F3009" s="3"/>
      <c r="G3009" s="3"/>
      <c r="H3009" s="3"/>
    </row>
    <row r="3010" spans="1:8" x14ac:dyDescent="0.25">
      <c r="A3010" s="3"/>
      <c r="B3010" s="3"/>
      <c r="C3010" s="3"/>
      <c r="D3010" s="3"/>
      <c r="E3010" s="3"/>
      <c r="F3010" s="3"/>
      <c r="G3010" s="3"/>
      <c r="H3010" s="3"/>
    </row>
    <row r="3011" spans="1:8" x14ac:dyDescent="0.25">
      <c r="A3011" s="3"/>
      <c r="B3011" s="3"/>
      <c r="C3011" s="3"/>
      <c r="D3011" s="3"/>
      <c r="E3011" s="3"/>
      <c r="F3011" s="3"/>
      <c r="G3011" s="3"/>
      <c r="H3011" s="3"/>
    </row>
    <row r="3012" spans="1:8" x14ac:dyDescent="0.25">
      <c r="A3012" s="3"/>
      <c r="B3012" s="3"/>
      <c r="C3012" s="3"/>
      <c r="D3012" s="3"/>
      <c r="E3012" s="3"/>
      <c r="F3012" s="3"/>
      <c r="G3012" s="3"/>
      <c r="H3012" s="3"/>
    </row>
    <row r="3013" spans="1:8" x14ac:dyDescent="0.25">
      <c r="A3013" s="3"/>
      <c r="B3013" s="3"/>
      <c r="C3013" s="3"/>
      <c r="D3013" s="3"/>
      <c r="E3013" s="3"/>
      <c r="F3013" s="3"/>
      <c r="G3013" s="3"/>
      <c r="H3013" s="3"/>
    </row>
    <row r="3014" spans="1:8" x14ac:dyDescent="0.25">
      <c r="A3014" s="3"/>
      <c r="B3014" s="3"/>
      <c r="C3014" s="3"/>
      <c r="D3014" s="3"/>
      <c r="E3014" s="3"/>
      <c r="F3014" s="3"/>
      <c r="G3014" s="3"/>
      <c r="H3014" s="3"/>
    </row>
    <row r="3015" spans="1:8" x14ac:dyDescent="0.25">
      <c r="A3015" s="3"/>
      <c r="B3015" s="3"/>
      <c r="C3015" s="3"/>
      <c r="D3015" s="3"/>
      <c r="E3015" s="3"/>
      <c r="F3015" s="3"/>
      <c r="G3015" s="3"/>
      <c r="H3015" s="3"/>
    </row>
    <row r="3016" spans="1:8" x14ac:dyDescent="0.25">
      <c r="A3016" s="3"/>
      <c r="B3016" s="3"/>
      <c r="C3016" s="3"/>
      <c r="D3016" s="3"/>
      <c r="E3016" s="3"/>
      <c r="F3016" s="3"/>
      <c r="G3016" s="3"/>
      <c r="H3016" s="3"/>
    </row>
    <row r="3017" spans="1:8" x14ac:dyDescent="0.25">
      <c r="A3017" s="3"/>
      <c r="B3017" s="3"/>
      <c r="C3017" s="3"/>
      <c r="D3017" s="3"/>
      <c r="E3017" s="3"/>
      <c r="F3017" s="3"/>
      <c r="G3017" s="3"/>
      <c r="H3017" s="3"/>
    </row>
    <row r="3018" spans="1:8" x14ac:dyDescent="0.25">
      <c r="A3018" s="3"/>
      <c r="B3018" s="3"/>
      <c r="C3018" s="3"/>
      <c r="D3018" s="3"/>
      <c r="E3018" s="3"/>
      <c r="F3018" s="3"/>
      <c r="G3018" s="3"/>
      <c r="H3018" s="3"/>
    </row>
    <row r="3019" spans="1:8" x14ac:dyDescent="0.25">
      <c r="A3019" s="3"/>
      <c r="B3019" s="3"/>
      <c r="C3019" s="3"/>
      <c r="D3019" s="3"/>
      <c r="E3019" s="3"/>
      <c r="F3019" s="3"/>
      <c r="G3019" s="3"/>
      <c r="H3019" s="3"/>
    </row>
    <row r="3020" spans="1:8" x14ac:dyDescent="0.25">
      <c r="A3020" s="3"/>
      <c r="B3020" s="3"/>
      <c r="C3020" s="3"/>
      <c r="D3020" s="3"/>
      <c r="E3020" s="3"/>
      <c r="F3020" s="3"/>
      <c r="G3020" s="3"/>
      <c r="H3020" s="3"/>
    </row>
    <row r="3021" spans="1:8" x14ac:dyDescent="0.25">
      <c r="A3021" s="3"/>
      <c r="B3021" s="3"/>
      <c r="C3021" s="3"/>
      <c r="D3021" s="3"/>
      <c r="E3021" s="3"/>
      <c r="F3021" s="3"/>
      <c r="G3021" s="3"/>
      <c r="H3021" s="3"/>
    </row>
    <row r="3022" spans="1:8" x14ac:dyDescent="0.25">
      <c r="A3022" s="3"/>
      <c r="B3022" s="3"/>
      <c r="C3022" s="3"/>
      <c r="D3022" s="3"/>
      <c r="E3022" s="3"/>
      <c r="F3022" s="3"/>
      <c r="G3022" s="3"/>
      <c r="H3022" s="3"/>
    </row>
    <row r="3023" spans="1:8" x14ac:dyDescent="0.25">
      <c r="A3023" s="3"/>
      <c r="B3023" s="3"/>
      <c r="C3023" s="3"/>
      <c r="D3023" s="3"/>
      <c r="E3023" s="3"/>
      <c r="F3023" s="3"/>
      <c r="G3023" s="3"/>
      <c r="H3023" s="3"/>
    </row>
    <row r="3024" spans="1:8" x14ac:dyDescent="0.25">
      <c r="A3024" s="3"/>
      <c r="B3024" s="3"/>
      <c r="C3024" s="3"/>
      <c r="D3024" s="3"/>
      <c r="E3024" s="3"/>
      <c r="F3024" s="3"/>
      <c r="G3024" s="3"/>
      <c r="H3024" s="3"/>
    </row>
    <row r="3025" spans="1:8" x14ac:dyDescent="0.25">
      <c r="A3025" s="3"/>
      <c r="B3025" s="3"/>
      <c r="C3025" s="3"/>
      <c r="D3025" s="3"/>
      <c r="E3025" s="3"/>
      <c r="F3025" s="3"/>
      <c r="G3025" s="3"/>
      <c r="H3025" s="3"/>
    </row>
    <row r="3026" spans="1:8" x14ac:dyDescent="0.25">
      <c r="A3026" s="3"/>
      <c r="B3026" s="3"/>
      <c r="C3026" s="3"/>
      <c r="D3026" s="3"/>
      <c r="E3026" s="3"/>
      <c r="F3026" s="3"/>
      <c r="G3026" s="3"/>
      <c r="H3026" s="3"/>
    </row>
    <row r="3027" spans="1:8" x14ac:dyDescent="0.25">
      <c r="A3027" s="3"/>
      <c r="B3027" s="3"/>
      <c r="C3027" s="3"/>
      <c r="D3027" s="3"/>
      <c r="E3027" s="3"/>
      <c r="F3027" s="3"/>
      <c r="G3027" s="3"/>
      <c r="H3027" s="3"/>
    </row>
    <row r="3028" spans="1:8" x14ac:dyDescent="0.25">
      <c r="A3028" s="3"/>
      <c r="B3028" s="3"/>
      <c r="C3028" s="3"/>
      <c r="D3028" s="3"/>
      <c r="E3028" s="3"/>
      <c r="F3028" s="3"/>
      <c r="G3028" s="3"/>
      <c r="H3028" s="3"/>
    </row>
    <row r="3029" spans="1:8" x14ac:dyDescent="0.25">
      <c r="A3029" s="3"/>
      <c r="B3029" s="3"/>
      <c r="C3029" s="3"/>
      <c r="D3029" s="3"/>
      <c r="E3029" s="3"/>
      <c r="F3029" s="3"/>
      <c r="G3029" s="3"/>
      <c r="H3029" s="3"/>
    </row>
    <row r="3030" spans="1:8" x14ac:dyDescent="0.25">
      <c r="A3030" s="3"/>
      <c r="B3030" s="3"/>
      <c r="C3030" s="3"/>
      <c r="D3030" s="3"/>
      <c r="E3030" s="3"/>
      <c r="F3030" s="3"/>
      <c r="G3030" s="3"/>
      <c r="H3030" s="3"/>
    </row>
    <row r="3031" spans="1:8" x14ac:dyDescent="0.25">
      <c r="A3031" s="3"/>
      <c r="B3031" s="3"/>
      <c r="C3031" s="3"/>
      <c r="D3031" s="3"/>
      <c r="E3031" s="3"/>
      <c r="F3031" s="3"/>
      <c r="G3031" s="3"/>
      <c r="H3031" s="3"/>
    </row>
    <row r="3032" spans="1:8" x14ac:dyDescent="0.25">
      <c r="A3032" s="3"/>
      <c r="B3032" s="3"/>
      <c r="C3032" s="3"/>
      <c r="D3032" s="3"/>
      <c r="E3032" s="3"/>
      <c r="F3032" s="3"/>
      <c r="G3032" s="3"/>
      <c r="H3032" s="3"/>
    </row>
    <row r="3033" spans="1:8" x14ac:dyDescent="0.25">
      <c r="A3033" s="3"/>
      <c r="B3033" s="3"/>
      <c r="C3033" s="3"/>
      <c r="D3033" s="3"/>
      <c r="E3033" s="3"/>
      <c r="F3033" s="3"/>
      <c r="G3033" s="3"/>
      <c r="H3033" s="3"/>
    </row>
    <row r="3034" spans="1:8" x14ac:dyDescent="0.25">
      <c r="A3034" s="3"/>
      <c r="B3034" s="3"/>
      <c r="C3034" s="3"/>
      <c r="D3034" s="3"/>
      <c r="E3034" s="3"/>
      <c r="F3034" s="3"/>
      <c r="G3034" s="3"/>
      <c r="H3034" s="3"/>
    </row>
    <row r="3035" spans="1:8" x14ac:dyDescent="0.25">
      <c r="A3035" s="3"/>
      <c r="B3035" s="3"/>
      <c r="C3035" s="3"/>
      <c r="D3035" s="3"/>
      <c r="E3035" s="3"/>
      <c r="F3035" s="3"/>
      <c r="G3035" s="3"/>
      <c r="H3035" s="3"/>
    </row>
    <row r="3036" spans="1:8" x14ac:dyDescent="0.25">
      <c r="A3036" s="3"/>
      <c r="B3036" s="3"/>
      <c r="C3036" s="3"/>
      <c r="D3036" s="3"/>
      <c r="E3036" s="3"/>
      <c r="F3036" s="3"/>
      <c r="G3036" s="3"/>
      <c r="H3036" s="3"/>
    </row>
    <row r="3037" spans="1:8" x14ac:dyDescent="0.25">
      <c r="A3037" s="3"/>
      <c r="B3037" s="3"/>
      <c r="C3037" s="3"/>
      <c r="D3037" s="3"/>
      <c r="E3037" s="3"/>
      <c r="F3037" s="3"/>
      <c r="G3037" s="3"/>
      <c r="H3037" s="3"/>
    </row>
    <row r="3038" spans="1:8" x14ac:dyDescent="0.25">
      <c r="A3038" s="3"/>
      <c r="B3038" s="3"/>
      <c r="C3038" s="3"/>
      <c r="D3038" s="3"/>
      <c r="E3038" s="3"/>
      <c r="F3038" s="3"/>
      <c r="G3038" s="3"/>
      <c r="H3038" s="3"/>
    </row>
    <row r="3039" spans="1:8" x14ac:dyDescent="0.25">
      <c r="A3039" s="3"/>
      <c r="B3039" s="3"/>
      <c r="C3039" s="3"/>
      <c r="D3039" s="3"/>
      <c r="E3039" s="3"/>
      <c r="F3039" s="3"/>
      <c r="G3039" s="3"/>
      <c r="H3039" s="3"/>
    </row>
    <row r="3040" spans="1:8" x14ac:dyDescent="0.25">
      <c r="A3040" s="3"/>
      <c r="B3040" s="3"/>
      <c r="C3040" s="3"/>
      <c r="D3040" s="3"/>
      <c r="E3040" s="3"/>
      <c r="F3040" s="3"/>
      <c r="G3040" s="3"/>
      <c r="H3040" s="3"/>
    </row>
    <row r="3041" spans="1:8" x14ac:dyDescent="0.25">
      <c r="A3041" s="3"/>
      <c r="B3041" s="3"/>
      <c r="C3041" s="3"/>
      <c r="D3041" s="3"/>
      <c r="E3041" s="3"/>
      <c r="F3041" s="3"/>
      <c r="G3041" s="3"/>
      <c r="H3041" s="3"/>
    </row>
    <row r="3042" spans="1:8" x14ac:dyDescent="0.25">
      <c r="A3042" s="3"/>
      <c r="B3042" s="3"/>
      <c r="C3042" s="3"/>
      <c r="D3042" s="3"/>
      <c r="E3042" s="3"/>
      <c r="F3042" s="3"/>
      <c r="G3042" s="3"/>
      <c r="H3042" s="3"/>
    </row>
    <row r="3043" spans="1:8" x14ac:dyDescent="0.25">
      <c r="A3043" s="3"/>
      <c r="B3043" s="3"/>
      <c r="C3043" s="3"/>
      <c r="D3043" s="3"/>
      <c r="E3043" s="3"/>
      <c r="F3043" s="3"/>
      <c r="G3043" s="3"/>
      <c r="H3043" s="3"/>
    </row>
    <row r="3044" spans="1:8" x14ac:dyDescent="0.25">
      <c r="A3044" s="3"/>
      <c r="B3044" s="3"/>
      <c r="C3044" s="3"/>
      <c r="D3044" s="3"/>
      <c r="E3044" s="3"/>
      <c r="F3044" s="3"/>
      <c r="G3044" s="3"/>
      <c r="H3044" s="3"/>
    </row>
    <row r="3045" spans="1:8" x14ac:dyDescent="0.25">
      <c r="A3045" s="3"/>
      <c r="B3045" s="3"/>
      <c r="C3045" s="3"/>
      <c r="D3045" s="3"/>
      <c r="E3045" s="3"/>
      <c r="F3045" s="3"/>
      <c r="G3045" s="3"/>
      <c r="H3045" s="3"/>
    </row>
    <row r="3046" spans="1:8" x14ac:dyDescent="0.25">
      <c r="A3046" s="3"/>
      <c r="B3046" s="3"/>
      <c r="C3046" s="3"/>
      <c r="D3046" s="3"/>
      <c r="E3046" s="3"/>
      <c r="F3046" s="3"/>
      <c r="G3046" s="3"/>
      <c r="H3046" s="3"/>
    </row>
    <row r="3047" spans="1:8" x14ac:dyDescent="0.25">
      <c r="A3047" s="3"/>
      <c r="B3047" s="3"/>
      <c r="C3047" s="3"/>
      <c r="D3047" s="3"/>
      <c r="E3047" s="3"/>
      <c r="F3047" s="3"/>
      <c r="G3047" s="3"/>
      <c r="H3047" s="3"/>
    </row>
    <row r="3048" spans="1:8" x14ac:dyDescent="0.25">
      <c r="A3048" s="3"/>
      <c r="B3048" s="3"/>
      <c r="C3048" s="3"/>
      <c r="D3048" s="3"/>
      <c r="E3048" s="3"/>
      <c r="F3048" s="3"/>
      <c r="G3048" s="3"/>
      <c r="H3048" s="3"/>
    </row>
    <row r="3049" spans="1:8" x14ac:dyDescent="0.25">
      <c r="A3049" s="3"/>
      <c r="B3049" s="3"/>
      <c r="C3049" s="3"/>
      <c r="D3049" s="3"/>
      <c r="E3049" s="3"/>
      <c r="F3049" s="3"/>
      <c r="G3049" s="3"/>
      <c r="H3049" s="3"/>
    </row>
    <row r="3050" spans="1:8" x14ac:dyDescent="0.25">
      <c r="A3050" s="3"/>
      <c r="B3050" s="3"/>
      <c r="C3050" s="3"/>
      <c r="D3050" s="3"/>
      <c r="E3050" s="3"/>
      <c r="F3050" s="3"/>
      <c r="G3050" s="3"/>
      <c r="H3050" s="3"/>
    </row>
    <row r="3051" spans="1:8" x14ac:dyDescent="0.25">
      <c r="A3051" s="3"/>
      <c r="B3051" s="3"/>
      <c r="C3051" s="3"/>
      <c r="D3051" s="3"/>
      <c r="E3051" s="3"/>
      <c r="F3051" s="3"/>
      <c r="G3051" s="3"/>
      <c r="H3051" s="3"/>
    </row>
    <row r="3052" spans="1:8" x14ac:dyDescent="0.25">
      <c r="A3052" s="3"/>
      <c r="B3052" s="3"/>
      <c r="C3052" s="3"/>
      <c r="D3052" s="3"/>
      <c r="E3052" s="3"/>
      <c r="F3052" s="3"/>
      <c r="G3052" s="3"/>
      <c r="H3052" s="3"/>
    </row>
    <row r="3053" spans="1:8" x14ac:dyDescent="0.25">
      <c r="A3053" s="3"/>
      <c r="B3053" s="3"/>
      <c r="C3053" s="3"/>
      <c r="D3053" s="3"/>
      <c r="E3053" s="3"/>
      <c r="F3053" s="3"/>
      <c r="G3053" s="3"/>
      <c r="H3053" s="3"/>
    </row>
    <row r="3054" spans="1:8" x14ac:dyDescent="0.25">
      <c r="A3054" s="3"/>
      <c r="B3054" s="3"/>
      <c r="C3054" s="3"/>
      <c r="D3054" s="3"/>
      <c r="E3054" s="3"/>
      <c r="F3054" s="3"/>
      <c r="G3054" s="3"/>
      <c r="H3054" s="3"/>
    </row>
    <row r="3055" spans="1:8" x14ac:dyDescent="0.25">
      <c r="A3055" s="3"/>
      <c r="B3055" s="3"/>
      <c r="C3055" s="3"/>
      <c r="D3055" s="3"/>
      <c r="E3055" s="3"/>
      <c r="F3055" s="3"/>
      <c r="G3055" s="3"/>
      <c r="H3055" s="3"/>
    </row>
    <row r="3056" spans="1:8" x14ac:dyDescent="0.25">
      <c r="A3056" s="3"/>
      <c r="B3056" s="3"/>
      <c r="C3056" s="3"/>
      <c r="D3056" s="3"/>
      <c r="E3056" s="3"/>
      <c r="F3056" s="3"/>
      <c r="G3056" s="3"/>
      <c r="H3056" s="3"/>
    </row>
    <row r="3057" spans="1:8" x14ac:dyDescent="0.25">
      <c r="A3057" s="3"/>
      <c r="B3057" s="3"/>
      <c r="C3057" s="3"/>
      <c r="D3057" s="3"/>
      <c r="E3057" s="3"/>
      <c r="F3057" s="3"/>
      <c r="G3057" s="3"/>
      <c r="H3057" s="3"/>
    </row>
    <row r="3058" spans="1:8" x14ac:dyDescent="0.25">
      <c r="A3058" s="3"/>
      <c r="B3058" s="3"/>
      <c r="C3058" s="3"/>
      <c r="D3058" s="3"/>
      <c r="E3058" s="3"/>
      <c r="F3058" s="3"/>
      <c r="G3058" s="3"/>
      <c r="H3058" s="3"/>
    </row>
    <row r="3059" spans="1:8" x14ac:dyDescent="0.25">
      <c r="A3059" s="3"/>
      <c r="B3059" s="3"/>
      <c r="C3059" s="3"/>
      <c r="D3059" s="3"/>
      <c r="E3059" s="3"/>
      <c r="F3059" s="3"/>
      <c r="G3059" s="3"/>
      <c r="H3059" s="3"/>
    </row>
    <row r="3060" spans="1:8" x14ac:dyDescent="0.25">
      <c r="A3060" s="3"/>
      <c r="B3060" s="3"/>
      <c r="C3060" s="3"/>
      <c r="D3060" s="3"/>
      <c r="E3060" s="3"/>
      <c r="F3060" s="3"/>
      <c r="G3060" s="3"/>
      <c r="H3060" s="3"/>
    </row>
    <row r="3061" spans="1:8" x14ac:dyDescent="0.25">
      <c r="A3061" s="3"/>
      <c r="B3061" s="3"/>
      <c r="C3061" s="3"/>
      <c r="D3061" s="3"/>
      <c r="E3061" s="3"/>
      <c r="F3061" s="3"/>
      <c r="G3061" s="3"/>
      <c r="H3061" s="3"/>
    </row>
    <row r="3062" spans="1:8" x14ac:dyDescent="0.25">
      <c r="A3062" s="3"/>
      <c r="B3062" s="3"/>
      <c r="C3062" s="3"/>
      <c r="D3062" s="3"/>
      <c r="E3062" s="3"/>
      <c r="F3062" s="3"/>
      <c r="G3062" s="3"/>
      <c r="H3062" s="3"/>
    </row>
    <row r="3063" spans="1:8" x14ac:dyDescent="0.25">
      <c r="A3063" s="3"/>
      <c r="B3063" s="3"/>
      <c r="C3063" s="3"/>
      <c r="D3063" s="3"/>
      <c r="E3063" s="3"/>
      <c r="F3063" s="3"/>
      <c r="G3063" s="3"/>
      <c r="H3063" s="3"/>
    </row>
    <row r="3064" spans="1:8" x14ac:dyDescent="0.25">
      <c r="A3064" s="3"/>
      <c r="B3064" s="3"/>
      <c r="C3064" s="3"/>
      <c r="D3064" s="3"/>
      <c r="E3064" s="3"/>
      <c r="F3064" s="3"/>
      <c r="G3064" s="3"/>
      <c r="H3064" s="3"/>
    </row>
    <row r="3065" spans="1:8" x14ac:dyDescent="0.25">
      <c r="A3065" s="3"/>
      <c r="B3065" s="3"/>
      <c r="C3065" s="3"/>
      <c r="D3065" s="3"/>
      <c r="E3065" s="3"/>
      <c r="F3065" s="3"/>
      <c r="G3065" s="3"/>
      <c r="H3065" s="3"/>
    </row>
    <row r="3066" spans="1:8" x14ac:dyDescent="0.25">
      <c r="A3066" s="3"/>
      <c r="B3066" s="3"/>
      <c r="C3066" s="3"/>
      <c r="D3066" s="3"/>
      <c r="E3066" s="3"/>
      <c r="F3066" s="3"/>
      <c r="G3066" s="3"/>
      <c r="H3066" s="3"/>
    </row>
    <row r="3067" spans="1:8" x14ac:dyDescent="0.25">
      <c r="A3067" s="3"/>
      <c r="B3067" s="3"/>
      <c r="C3067" s="3"/>
      <c r="D3067" s="3"/>
      <c r="E3067" s="3"/>
      <c r="F3067" s="3"/>
      <c r="G3067" s="3"/>
      <c r="H3067" s="3"/>
    </row>
    <row r="3068" spans="1:8" x14ac:dyDescent="0.25">
      <c r="A3068" s="3"/>
      <c r="B3068" s="3"/>
      <c r="C3068" s="3"/>
      <c r="D3068" s="3"/>
      <c r="E3068" s="3"/>
      <c r="F3068" s="3"/>
      <c r="G3068" s="3"/>
      <c r="H3068" s="3"/>
    </row>
    <row r="3069" spans="1:8" x14ac:dyDescent="0.25">
      <c r="A3069" s="3"/>
      <c r="B3069" s="3"/>
      <c r="C3069" s="3"/>
      <c r="D3069" s="3"/>
      <c r="E3069" s="3"/>
      <c r="F3069" s="3"/>
      <c r="G3069" s="3"/>
      <c r="H3069" s="3"/>
    </row>
    <row r="3070" spans="1:8" x14ac:dyDescent="0.25">
      <c r="A3070" s="3"/>
      <c r="B3070" s="3"/>
      <c r="C3070" s="3"/>
      <c r="D3070" s="3"/>
      <c r="E3070" s="3"/>
      <c r="F3070" s="3"/>
      <c r="G3070" s="3"/>
      <c r="H3070" s="3"/>
    </row>
    <row r="3071" spans="1:8" x14ac:dyDescent="0.25">
      <c r="A3071" s="3"/>
      <c r="B3071" s="3"/>
      <c r="C3071" s="3"/>
      <c r="D3071" s="3"/>
      <c r="E3071" s="3"/>
      <c r="F3071" s="3"/>
      <c r="G3071" s="3"/>
      <c r="H3071" s="3"/>
    </row>
    <row r="3072" spans="1:8" x14ac:dyDescent="0.25">
      <c r="A3072" s="3"/>
      <c r="B3072" s="3"/>
      <c r="C3072" s="3"/>
      <c r="D3072" s="3"/>
      <c r="E3072" s="3"/>
      <c r="F3072" s="3"/>
      <c r="G3072" s="3"/>
      <c r="H3072" s="3"/>
    </row>
    <row r="3073" spans="1:8" x14ac:dyDescent="0.25">
      <c r="A3073" s="3"/>
      <c r="B3073" s="3"/>
      <c r="C3073" s="3"/>
      <c r="D3073" s="3"/>
      <c r="E3073" s="3"/>
      <c r="F3073" s="3"/>
      <c r="G3073" s="3"/>
      <c r="H3073" s="3"/>
    </row>
    <row r="3074" spans="1:8" x14ac:dyDescent="0.25">
      <c r="A3074" s="3"/>
      <c r="B3074" s="3"/>
      <c r="C3074" s="3"/>
      <c r="D3074" s="3"/>
      <c r="E3074" s="3"/>
      <c r="F3074" s="3"/>
      <c r="G3074" s="3"/>
      <c r="H3074" s="3"/>
    </row>
    <row r="3075" spans="1:8" x14ac:dyDescent="0.25">
      <c r="A3075" s="3"/>
      <c r="B3075" s="3"/>
      <c r="C3075" s="3"/>
      <c r="D3075" s="3"/>
      <c r="E3075" s="3"/>
      <c r="F3075" s="3"/>
      <c r="G3075" s="3"/>
      <c r="H3075" s="3"/>
    </row>
    <row r="3076" spans="1:8" x14ac:dyDescent="0.25">
      <c r="A3076" s="3"/>
      <c r="B3076" s="3"/>
      <c r="C3076" s="3"/>
      <c r="D3076" s="3"/>
      <c r="E3076" s="3"/>
      <c r="F3076" s="3"/>
      <c r="G3076" s="3"/>
      <c r="H3076" s="3"/>
    </row>
    <row r="3077" spans="1:8" x14ac:dyDescent="0.25">
      <c r="A3077" s="3"/>
      <c r="B3077" s="3"/>
      <c r="C3077" s="3"/>
      <c r="D3077" s="3"/>
      <c r="E3077" s="3"/>
      <c r="F3077" s="3"/>
      <c r="G3077" s="3"/>
      <c r="H3077" s="3"/>
    </row>
    <row r="3078" spans="1:8" x14ac:dyDescent="0.25">
      <c r="A3078" s="3"/>
      <c r="B3078" s="3"/>
      <c r="C3078" s="3"/>
      <c r="D3078" s="3"/>
      <c r="E3078" s="3"/>
      <c r="F3078" s="3"/>
      <c r="G3078" s="3"/>
      <c r="H3078" s="3"/>
    </row>
    <row r="3079" spans="1:8" x14ac:dyDescent="0.25">
      <c r="A3079" s="3"/>
      <c r="B3079" s="3"/>
      <c r="C3079" s="3"/>
      <c r="D3079" s="3"/>
      <c r="E3079" s="3"/>
      <c r="F3079" s="3"/>
      <c r="G3079" s="3"/>
      <c r="H3079" s="3"/>
    </row>
    <row r="3080" spans="1:8" x14ac:dyDescent="0.25">
      <c r="A3080" s="3"/>
      <c r="B3080" s="3"/>
      <c r="C3080" s="3"/>
      <c r="D3080" s="3"/>
      <c r="E3080" s="3"/>
      <c r="F3080" s="3"/>
      <c r="G3080" s="3"/>
      <c r="H3080" s="3"/>
    </row>
    <row r="3081" spans="1:8" x14ac:dyDescent="0.25">
      <c r="A3081" s="3"/>
      <c r="B3081" s="3"/>
      <c r="C3081" s="3"/>
      <c r="D3081" s="3"/>
      <c r="E3081" s="3"/>
      <c r="F3081" s="3"/>
      <c r="G3081" s="3"/>
      <c r="H3081" s="3"/>
    </row>
    <row r="3082" spans="1:8" x14ac:dyDescent="0.25">
      <c r="A3082" s="3"/>
      <c r="B3082" s="3"/>
      <c r="C3082" s="3"/>
      <c r="D3082" s="3"/>
      <c r="E3082" s="3"/>
      <c r="F3082" s="3"/>
      <c r="G3082" s="3"/>
      <c r="H3082" s="3"/>
    </row>
    <row r="3083" spans="1:8" x14ac:dyDescent="0.25">
      <c r="A3083" s="3"/>
      <c r="B3083" s="3"/>
      <c r="C3083" s="3"/>
      <c r="D3083" s="3"/>
      <c r="E3083" s="3"/>
      <c r="F3083" s="3"/>
      <c r="G3083" s="3"/>
      <c r="H3083" s="3"/>
    </row>
    <row r="3084" spans="1:8" x14ac:dyDescent="0.25">
      <c r="A3084" s="3"/>
      <c r="B3084" s="3"/>
      <c r="C3084" s="3"/>
      <c r="D3084" s="3"/>
      <c r="E3084" s="3"/>
      <c r="F3084" s="3"/>
      <c r="G3084" s="3"/>
      <c r="H3084" s="3"/>
    </row>
    <row r="3085" spans="1:8" x14ac:dyDescent="0.25">
      <c r="A3085" s="3"/>
      <c r="B3085" s="3"/>
      <c r="C3085" s="3"/>
      <c r="D3085" s="3"/>
      <c r="E3085" s="3"/>
      <c r="F3085" s="3"/>
      <c r="G3085" s="3"/>
      <c r="H3085" s="3"/>
    </row>
    <row r="3086" spans="1:8" x14ac:dyDescent="0.25">
      <c r="A3086" s="3"/>
      <c r="B3086" s="3"/>
      <c r="C3086" s="3"/>
      <c r="D3086" s="3"/>
      <c r="E3086" s="3"/>
      <c r="F3086" s="3"/>
      <c r="G3086" s="3"/>
      <c r="H3086" s="3"/>
    </row>
    <row r="3087" spans="1:8" x14ac:dyDescent="0.25">
      <c r="A3087" s="3"/>
      <c r="B3087" s="3"/>
      <c r="C3087" s="3"/>
      <c r="D3087" s="3"/>
      <c r="E3087" s="3"/>
      <c r="F3087" s="3"/>
      <c r="G3087" s="3"/>
      <c r="H3087" s="3"/>
    </row>
    <row r="3088" spans="1:8" x14ac:dyDescent="0.25">
      <c r="A3088" s="3"/>
      <c r="B3088" s="3"/>
      <c r="C3088" s="3"/>
      <c r="D3088" s="3"/>
      <c r="E3088" s="3"/>
      <c r="F3088" s="3"/>
      <c r="G3088" s="3"/>
      <c r="H3088" s="3"/>
    </row>
    <row r="3089" spans="1:8" x14ac:dyDescent="0.25">
      <c r="A3089" s="3"/>
      <c r="B3089" s="3"/>
      <c r="C3089" s="3"/>
      <c r="D3089" s="3"/>
      <c r="E3089" s="3"/>
      <c r="F3089" s="3"/>
      <c r="G3089" s="3"/>
      <c r="H3089" s="3"/>
    </row>
    <row r="3090" spans="1:8" x14ac:dyDescent="0.25">
      <c r="A3090" s="3"/>
      <c r="B3090" s="3"/>
      <c r="C3090" s="3"/>
      <c r="D3090" s="3"/>
      <c r="E3090" s="3"/>
      <c r="F3090" s="3"/>
      <c r="G3090" s="3"/>
      <c r="H3090" s="3"/>
    </row>
    <row r="3091" spans="1:8" x14ac:dyDescent="0.25">
      <c r="A3091" s="3"/>
      <c r="B3091" s="3"/>
      <c r="C3091" s="3"/>
      <c r="D3091" s="3"/>
      <c r="E3091" s="3"/>
      <c r="F3091" s="3"/>
      <c r="G3091" s="3"/>
      <c r="H3091" s="3"/>
    </row>
    <row r="3092" spans="1:8" x14ac:dyDescent="0.25">
      <c r="A3092" s="3"/>
      <c r="B3092" s="3"/>
      <c r="C3092" s="3"/>
      <c r="D3092" s="3"/>
      <c r="E3092" s="3"/>
      <c r="F3092" s="3"/>
      <c r="G3092" s="3"/>
      <c r="H3092" s="3"/>
    </row>
    <row r="3093" spans="1:8" x14ac:dyDescent="0.25">
      <c r="A3093" s="3"/>
      <c r="B3093" s="3"/>
      <c r="C3093" s="3"/>
      <c r="D3093" s="3"/>
      <c r="E3093" s="3"/>
      <c r="F3093" s="3"/>
      <c r="G3093" s="3"/>
      <c r="H3093" s="3"/>
    </row>
    <row r="3094" spans="1:8" x14ac:dyDescent="0.25">
      <c r="A3094" s="3"/>
      <c r="B3094" s="3"/>
      <c r="C3094" s="3"/>
      <c r="D3094" s="3"/>
      <c r="E3094" s="3"/>
      <c r="F3094" s="3"/>
      <c r="G3094" s="3"/>
      <c r="H3094" s="3"/>
    </row>
    <row r="3095" spans="1:8" x14ac:dyDescent="0.25">
      <c r="A3095" s="3"/>
      <c r="B3095" s="3"/>
      <c r="C3095" s="3"/>
      <c r="D3095" s="3"/>
      <c r="E3095" s="3"/>
      <c r="F3095" s="3"/>
      <c r="G3095" s="3"/>
      <c r="H3095" s="3"/>
    </row>
    <row r="3096" spans="1:8" x14ac:dyDescent="0.25">
      <c r="A3096" s="3"/>
      <c r="B3096" s="3"/>
      <c r="C3096" s="3"/>
      <c r="D3096" s="3"/>
      <c r="E3096" s="3"/>
      <c r="F3096" s="3"/>
      <c r="G3096" s="3"/>
      <c r="H3096" s="3"/>
    </row>
    <row r="3097" spans="1:8" x14ac:dyDescent="0.25">
      <c r="A3097" s="3"/>
      <c r="B3097" s="3"/>
      <c r="C3097" s="3"/>
      <c r="D3097" s="3"/>
      <c r="E3097" s="3"/>
      <c r="F3097" s="3"/>
      <c r="G3097" s="3"/>
      <c r="H3097" s="3"/>
    </row>
    <row r="3098" spans="1:8" x14ac:dyDescent="0.25">
      <c r="A3098" s="3"/>
      <c r="B3098" s="3"/>
      <c r="C3098" s="3"/>
      <c r="D3098" s="3"/>
      <c r="E3098" s="3"/>
      <c r="F3098" s="3"/>
      <c r="G3098" s="3"/>
      <c r="H3098" s="3"/>
    </row>
    <row r="3099" spans="1:8" x14ac:dyDescent="0.25">
      <c r="A3099" s="3"/>
      <c r="B3099" s="3"/>
      <c r="C3099" s="3"/>
      <c r="D3099" s="3"/>
      <c r="E3099" s="3"/>
      <c r="F3099" s="3"/>
      <c r="G3099" s="3"/>
      <c r="H3099" s="3"/>
    </row>
    <row r="3100" spans="1:8" x14ac:dyDescent="0.25">
      <c r="A3100" s="3"/>
      <c r="B3100" s="3"/>
      <c r="C3100" s="3"/>
      <c r="D3100" s="3"/>
      <c r="E3100" s="3"/>
      <c r="F3100" s="3"/>
      <c r="G3100" s="3"/>
      <c r="H3100" s="3"/>
    </row>
    <row r="3101" spans="1:8" x14ac:dyDescent="0.25">
      <c r="A3101" s="3"/>
      <c r="B3101" s="3"/>
      <c r="C3101" s="3"/>
      <c r="D3101" s="3"/>
      <c r="E3101" s="3"/>
      <c r="F3101" s="3"/>
      <c r="G3101" s="3"/>
      <c r="H3101" s="3"/>
    </row>
    <row r="3102" spans="1:8" x14ac:dyDescent="0.25">
      <c r="A3102" s="3"/>
      <c r="B3102" s="3"/>
      <c r="C3102" s="3"/>
      <c r="D3102" s="3"/>
      <c r="E3102" s="3"/>
      <c r="F3102" s="3"/>
      <c r="G3102" s="3"/>
      <c r="H3102" s="3"/>
    </row>
    <row r="3103" spans="1:8" x14ac:dyDescent="0.25">
      <c r="A3103" s="3"/>
      <c r="B3103" s="3"/>
      <c r="C3103" s="3"/>
      <c r="D3103" s="3"/>
      <c r="E3103" s="3"/>
      <c r="F3103" s="3"/>
      <c r="G3103" s="3"/>
      <c r="H3103" s="3"/>
    </row>
    <row r="3104" spans="1:8" x14ac:dyDescent="0.25">
      <c r="A3104" s="3"/>
      <c r="B3104" s="3"/>
      <c r="C3104" s="3"/>
      <c r="D3104" s="3"/>
      <c r="E3104" s="3"/>
      <c r="F3104" s="3"/>
      <c r="G3104" s="3"/>
      <c r="H3104" s="3"/>
    </row>
    <row r="3105" spans="1:8" x14ac:dyDescent="0.25">
      <c r="A3105" s="3"/>
      <c r="B3105" s="3"/>
      <c r="C3105" s="3"/>
      <c r="D3105" s="3"/>
      <c r="E3105" s="3"/>
      <c r="F3105" s="3"/>
      <c r="G3105" s="3"/>
      <c r="H3105" s="3"/>
    </row>
    <row r="3106" spans="1:8" x14ac:dyDescent="0.25">
      <c r="A3106" s="3"/>
      <c r="B3106" s="3"/>
      <c r="C3106" s="3"/>
      <c r="D3106" s="3"/>
      <c r="E3106" s="3"/>
      <c r="F3106" s="3"/>
      <c r="G3106" s="3"/>
      <c r="H3106" s="3"/>
    </row>
    <row r="3107" spans="1:8" x14ac:dyDescent="0.25">
      <c r="A3107" s="3"/>
      <c r="B3107" s="3"/>
      <c r="C3107" s="3"/>
      <c r="D3107" s="3"/>
      <c r="E3107" s="3"/>
      <c r="F3107" s="3"/>
      <c r="G3107" s="3"/>
      <c r="H3107" s="3"/>
    </row>
    <row r="3108" spans="1:8" x14ac:dyDescent="0.25">
      <c r="A3108" s="3"/>
      <c r="B3108" s="3"/>
      <c r="C3108" s="3"/>
      <c r="D3108" s="3"/>
      <c r="E3108" s="3"/>
      <c r="F3108" s="3"/>
      <c r="G3108" s="3"/>
      <c r="H3108" s="3"/>
    </row>
    <row r="3109" spans="1:8" x14ac:dyDescent="0.25">
      <c r="A3109" s="3"/>
      <c r="B3109" s="3"/>
      <c r="C3109" s="3"/>
      <c r="D3109" s="3"/>
      <c r="E3109" s="3"/>
      <c r="F3109" s="3"/>
      <c r="G3109" s="3"/>
      <c r="H3109" s="3"/>
    </row>
    <row r="3110" spans="1:8" x14ac:dyDescent="0.25">
      <c r="A3110" s="3"/>
      <c r="B3110" s="3"/>
      <c r="C3110" s="3"/>
      <c r="D3110" s="3"/>
      <c r="E3110" s="3"/>
      <c r="F3110" s="3"/>
      <c r="G3110" s="3"/>
      <c r="H3110" s="3"/>
    </row>
    <row r="3111" spans="1:8" x14ac:dyDescent="0.25">
      <c r="A3111" s="3"/>
      <c r="B3111" s="3"/>
      <c r="C3111" s="3"/>
      <c r="D3111" s="3"/>
      <c r="E3111" s="3"/>
      <c r="F3111" s="3"/>
      <c r="G3111" s="3"/>
      <c r="H3111" s="3"/>
    </row>
    <row r="3112" spans="1:8" x14ac:dyDescent="0.25">
      <c r="A3112" s="3"/>
      <c r="B3112" s="3"/>
      <c r="C3112" s="3"/>
      <c r="D3112" s="3"/>
      <c r="E3112" s="3"/>
      <c r="F3112" s="3"/>
      <c r="G3112" s="3"/>
      <c r="H3112" s="3"/>
    </row>
    <row r="3113" spans="1:8" x14ac:dyDescent="0.25">
      <c r="A3113" s="3"/>
      <c r="B3113" s="3"/>
      <c r="C3113" s="3"/>
      <c r="D3113" s="3"/>
      <c r="E3113" s="3"/>
      <c r="F3113" s="3"/>
      <c r="G3113" s="3"/>
      <c r="H3113" s="3"/>
    </row>
    <row r="3114" spans="1:8" x14ac:dyDescent="0.25">
      <c r="A3114" s="3"/>
      <c r="B3114" s="3"/>
      <c r="C3114" s="3"/>
      <c r="D3114" s="3"/>
      <c r="E3114" s="3"/>
      <c r="F3114" s="3"/>
      <c r="G3114" s="3"/>
      <c r="H3114" s="3"/>
    </row>
    <row r="3115" spans="1:8" x14ac:dyDescent="0.25">
      <c r="A3115" s="3"/>
      <c r="B3115" s="3"/>
      <c r="C3115" s="3"/>
      <c r="D3115" s="3"/>
      <c r="E3115" s="3"/>
      <c r="F3115" s="3"/>
      <c r="G3115" s="3"/>
      <c r="H3115" s="3"/>
    </row>
    <row r="3116" spans="1:8" x14ac:dyDescent="0.25">
      <c r="A3116" s="3"/>
      <c r="B3116" s="3"/>
      <c r="C3116" s="3"/>
      <c r="D3116" s="3"/>
      <c r="E3116" s="3"/>
      <c r="F3116" s="3"/>
      <c r="G3116" s="3"/>
      <c r="H3116" s="3"/>
    </row>
    <row r="3117" spans="1:8" x14ac:dyDescent="0.25">
      <c r="A3117" s="3"/>
      <c r="B3117" s="3"/>
      <c r="C3117" s="3"/>
      <c r="D3117" s="3"/>
      <c r="E3117" s="3"/>
      <c r="F3117" s="3"/>
      <c r="G3117" s="3"/>
      <c r="H3117" s="3"/>
    </row>
    <row r="3118" spans="1:8" x14ac:dyDescent="0.25">
      <c r="A3118" s="3"/>
      <c r="B3118" s="3"/>
      <c r="C3118" s="3"/>
      <c r="D3118" s="3"/>
      <c r="E3118" s="3"/>
      <c r="F3118" s="3"/>
      <c r="G3118" s="3"/>
      <c r="H3118" s="3"/>
    </row>
    <row r="3119" spans="1:8" x14ac:dyDescent="0.25">
      <c r="A3119" s="3"/>
      <c r="B3119" s="3"/>
      <c r="C3119" s="3"/>
      <c r="D3119" s="3"/>
      <c r="E3119" s="3"/>
      <c r="F3119" s="3"/>
      <c r="G3119" s="3"/>
      <c r="H3119" s="3"/>
    </row>
    <row r="3120" spans="1:8" x14ac:dyDescent="0.25">
      <c r="A3120" s="3"/>
      <c r="B3120" s="3"/>
      <c r="C3120" s="3"/>
      <c r="D3120" s="3"/>
      <c r="E3120" s="3"/>
      <c r="F3120" s="3"/>
      <c r="G3120" s="3"/>
      <c r="H3120" s="3"/>
    </row>
    <row r="3121" spans="1:8" x14ac:dyDescent="0.25">
      <c r="A3121" s="3"/>
      <c r="B3121" s="3"/>
      <c r="C3121" s="3"/>
      <c r="D3121" s="3"/>
      <c r="E3121" s="3"/>
      <c r="F3121" s="3"/>
      <c r="G3121" s="3"/>
      <c r="H3121" s="3"/>
    </row>
    <row r="3122" spans="1:8" x14ac:dyDescent="0.25">
      <c r="A3122" s="3"/>
      <c r="B3122" s="3"/>
      <c r="C3122" s="3"/>
      <c r="D3122" s="3"/>
      <c r="E3122" s="3"/>
      <c r="F3122" s="3"/>
      <c r="G3122" s="3"/>
      <c r="H3122" s="3"/>
    </row>
    <row r="3123" spans="1:8" x14ac:dyDescent="0.25">
      <c r="A3123" s="3"/>
      <c r="B3123" s="3"/>
      <c r="C3123" s="3"/>
      <c r="D3123" s="3"/>
      <c r="E3123" s="3"/>
      <c r="F3123" s="3"/>
      <c r="G3123" s="3"/>
      <c r="H3123" s="3"/>
    </row>
    <row r="3124" spans="1:8" x14ac:dyDescent="0.25">
      <c r="A3124" s="3"/>
      <c r="B3124" s="3"/>
      <c r="C3124" s="3"/>
      <c r="D3124" s="3"/>
      <c r="E3124" s="3"/>
      <c r="F3124" s="3"/>
      <c r="G3124" s="3"/>
      <c r="H3124" s="3"/>
    </row>
    <row r="3125" spans="1:8" x14ac:dyDescent="0.25">
      <c r="A3125" s="3"/>
      <c r="B3125" s="3"/>
      <c r="C3125" s="3"/>
      <c r="D3125" s="3"/>
      <c r="E3125" s="3"/>
      <c r="F3125" s="3"/>
      <c r="G3125" s="3"/>
      <c r="H3125" s="3"/>
    </row>
    <row r="3126" spans="1:8" x14ac:dyDescent="0.25">
      <c r="A3126" s="3"/>
      <c r="B3126" s="3"/>
      <c r="C3126" s="3"/>
      <c r="D3126" s="3"/>
      <c r="E3126" s="3"/>
      <c r="F3126" s="3"/>
      <c r="G3126" s="3"/>
      <c r="H3126" s="3"/>
    </row>
    <row r="3127" spans="1:8" x14ac:dyDescent="0.25">
      <c r="A3127" s="3"/>
      <c r="B3127" s="3"/>
      <c r="C3127" s="3"/>
      <c r="D3127" s="3"/>
      <c r="E3127" s="3"/>
      <c r="F3127" s="3"/>
      <c r="G3127" s="3"/>
      <c r="H3127" s="3"/>
    </row>
    <row r="3128" spans="1:8" x14ac:dyDescent="0.25">
      <c r="A3128" s="3"/>
      <c r="B3128" s="3"/>
      <c r="C3128" s="3"/>
      <c r="D3128" s="3"/>
      <c r="E3128" s="3"/>
      <c r="F3128" s="3"/>
      <c r="G3128" s="3"/>
      <c r="H3128" s="3"/>
    </row>
    <row r="3129" spans="1:8" x14ac:dyDescent="0.25">
      <c r="A3129" s="3"/>
      <c r="B3129" s="3"/>
      <c r="C3129" s="3"/>
      <c r="D3129" s="3"/>
      <c r="E3129" s="3"/>
      <c r="F3129" s="3"/>
      <c r="G3129" s="3"/>
      <c r="H3129" s="3"/>
    </row>
    <row r="3130" spans="1:8" x14ac:dyDescent="0.25">
      <c r="A3130" s="3"/>
      <c r="B3130" s="3"/>
      <c r="C3130" s="3"/>
      <c r="D3130" s="3"/>
      <c r="E3130" s="3"/>
      <c r="F3130" s="3"/>
      <c r="G3130" s="3"/>
      <c r="H3130" s="3"/>
    </row>
    <row r="3131" spans="1:8" x14ac:dyDescent="0.25">
      <c r="A3131" s="3"/>
      <c r="B3131" s="3"/>
      <c r="C3131" s="3"/>
      <c r="D3131" s="3"/>
      <c r="E3131" s="3"/>
      <c r="F3131" s="3"/>
      <c r="G3131" s="3"/>
      <c r="H3131" s="3"/>
    </row>
    <row r="3132" spans="1:8" x14ac:dyDescent="0.25">
      <c r="A3132" s="3"/>
      <c r="B3132" s="3"/>
      <c r="C3132" s="3"/>
      <c r="D3132" s="3"/>
      <c r="E3132" s="3"/>
      <c r="F3132" s="3"/>
      <c r="G3132" s="3"/>
      <c r="H3132" s="3"/>
    </row>
    <row r="3133" spans="1:8" x14ac:dyDescent="0.25">
      <c r="A3133" s="3"/>
      <c r="B3133" s="3"/>
      <c r="C3133" s="3"/>
      <c r="D3133" s="3"/>
      <c r="E3133" s="3"/>
      <c r="F3133" s="3"/>
      <c r="G3133" s="3"/>
      <c r="H3133" s="3"/>
    </row>
    <row r="3134" spans="1:8" x14ac:dyDescent="0.25">
      <c r="A3134" s="3"/>
      <c r="B3134" s="3"/>
      <c r="C3134" s="3"/>
      <c r="D3134" s="3"/>
      <c r="E3134" s="3"/>
      <c r="F3134" s="3"/>
      <c r="G3134" s="3"/>
      <c r="H3134" s="3"/>
    </row>
    <row r="3135" spans="1:8" x14ac:dyDescent="0.25">
      <c r="A3135" s="3"/>
      <c r="B3135" s="3"/>
      <c r="C3135" s="3"/>
      <c r="D3135" s="3"/>
      <c r="E3135" s="3"/>
      <c r="F3135" s="3"/>
      <c r="G3135" s="3"/>
      <c r="H3135" s="3"/>
    </row>
    <row r="3136" spans="1:8" x14ac:dyDescent="0.25">
      <c r="A3136" s="3"/>
      <c r="B3136" s="3"/>
      <c r="C3136" s="3"/>
      <c r="D3136" s="3"/>
      <c r="E3136" s="3"/>
      <c r="F3136" s="3"/>
      <c r="G3136" s="3"/>
      <c r="H3136" s="3"/>
    </row>
    <row r="3137" spans="1:8" x14ac:dyDescent="0.25">
      <c r="A3137" s="3"/>
      <c r="B3137" s="3"/>
      <c r="C3137" s="3"/>
      <c r="D3137" s="3"/>
      <c r="E3137" s="3"/>
      <c r="F3137" s="3"/>
      <c r="G3137" s="3"/>
      <c r="H3137" s="3"/>
    </row>
    <row r="3138" spans="1:8" x14ac:dyDescent="0.25">
      <c r="A3138" s="3"/>
      <c r="B3138" s="3"/>
      <c r="C3138" s="3"/>
      <c r="D3138" s="3"/>
      <c r="E3138" s="3"/>
      <c r="F3138" s="3"/>
      <c r="G3138" s="3"/>
      <c r="H3138" s="3"/>
    </row>
    <row r="3139" spans="1:8" x14ac:dyDescent="0.25">
      <c r="A3139" s="3"/>
      <c r="B3139" s="3"/>
      <c r="C3139" s="3"/>
      <c r="D3139" s="3"/>
      <c r="E3139" s="3"/>
      <c r="F3139" s="3"/>
      <c r="G3139" s="3"/>
      <c r="H3139" s="3"/>
    </row>
    <row r="3140" spans="1:8" x14ac:dyDescent="0.25">
      <c r="A3140" s="3"/>
      <c r="B3140" s="3"/>
      <c r="C3140" s="3"/>
      <c r="D3140" s="3"/>
      <c r="E3140" s="3"/>
      <c r="F3140" s="3"/>
      <c r="G3140" s="3"/>
      <c r="H3140" s="3"/>
    </row>
    <row r="3141" spans="1:8" x14ac:dyDescent="0.25">
      <c r="A3141" s="3"/>
      <c r="B3141" s="3"/>
      <c r="C3141" s="3"/>
      <c r="D3141" s="3"/>
      <c r="E3141" s="3"/>
      <c r="F3141" s="3"/>
      <c r="G3141" s="3"/>
      <c r="H3141" s="3"/>
    </row>
    <row r="3142" spans="1:8" x14ac:dyDescent="0.25">
      <c r="A3142" s="3"/>
      <c r="B3142" s="3"/>
      <c r="C3142" s="3"/>
      <c r="D3142" s="3"/>
      <c r="E3142" s="3"/>
      <c r="F3142" s="3"/>
      <c r="G3142" s="3"/>
      <c r="H3142" s="3"/>
    </row>
    <row r="3143" spans="1:8" x14ac:dyDescent="0.25">
      <c r="A3143" s="3"/>
      <c r="B3143" s="3"/>
      <c r="C3143" s="3"/>
      <c r="D3143" s="3"/>
      <c r="E3143" s="3"/>
      <c r="F3143" s="3"/>
      <c r="G3143" s="3"/>
      <c r="H3143" s="3"/>
    </row>
    <row r="3144" spans="1:8" x14ac:dyDescent="0.25">
      <c r="A3144" s="3"/>
      <c r="B3144" s="3"/>
      <c r="C3144" s="3"/>
      <c r="D3144" s="3"/>
      <c r="E3144" s="3"/>
      <c r="F3144" s="3"/>
      <c r="G3144" s="3"/>
      <c r="H3144" s="3"/>
    </row>
    <row r="3145" spans="1:8" x14ac:dyDescent="0.25">
      <c r="A3145" s="3"/>
      <c r="B3145" s="3"/>
      <c r="C3145" s="3"/>
      <c r="D3145" s="3"/>
      <c r="E3145" s="3"/>
      <c r="F3145" s="3"/>
      <c r="G3145" s="3"/>
      <c r="H3145" s="3"/>
    </row>
    <row r="3146" spans="1:8" x14ac:dyDescent="0.25">
      <c r="A3146" s="3"/>
      <c r="B3146" s="3"/>
      <c r="C3146" s="3"/>
      <c r="D3146" s="3"/>
      <c r="E3146" s="3"/>
      <c r="F3146" s="3"/>
      <c r="G3146" s="3"/>
      <c r="H3146" s="3"/>
    </row>
    <row r="3147" spans="1:8" x14ac:dyDescent="0.25">
      <c r="A3147" s="3"/>
      <c r="B3147" s="3"/>
      <c r="C3147" s="3"/>
      <c r="D3147" s="3"/>
      <c r="E3147" s="3"/>
      <c r="F3147" s="3"/>
      <c r="G3147" s="3"/>
      <c r="H3147" s="3"/>
    </row>
    <row r="3148" spans="1:8" x14ac:dyDescent="0.25">
      <c r="A3148" s="3"/>
      <c r="B3148" s="3"/>
      <c r="C3148" s="3"/>
      <c r="D3148" s="3"/>
      <c r="E3148" s="3"/>
      <c r="F3148" s="3"/>
      <c r="G3148" s="3"/>
      <c r="H3148" s="3"/>
    </row>
    <row r="3149" spans="1:8" x14ac:dyDescent="0.25">
      <c r="A3149" s="3"/>
      <c r="B3149" s="3"/>
      <c r="C3149" s="3"/>
      <c r="D3149" s="3"/>
      <c r="E3149" s="3"/>
      <c r="F3149" s="3"/>
      <c r="G3149" s="3"/>
      <c r="H3149" s="3"/>
    </row>
    <row r="3150" spans="1:8" x14ac:dyDescent="0.25">
      <c r="A3150" s="3"/>
      <c r="B3150" s="3"/>
      <c r="C3150" s="3"/>
      <c r="D3150" s="3"/>
      <c r="E3150" s="3"/>
      <c r="F3150" s="3"/>
      <c r="G3150" s="3"/>
      <c r="H3150" s="3"/>
    </row>
    <row r="3151" spans="1:8" x14ac:dyDescent="0.25">
      <c r="A3151" s="3"/>
      <c r="B3151" s="3"/>
      <c r="C3151" s="3"/>
      <c r="D3151" s="3"/>
      <c r="E3151" s="3"/>
      <c r="F3151" s="3"/>
      <c r="G3151" s="3"/>
      <c r="H3151" s="3"/>
    </row>
    <row r="3152" spans="1:8" x14ac:dyDescent="0.25">
      <c r="A3152" s="3"/>
      <c r="B3152" s="3"/>
      <c r="C3152" s="3"/>
      <c r="D3152" s="3"/>
      <c r="E3152" s="3"/>
      <c r="F3152" s="3"/>
      <c r="G3152" s="3"/>
      <c r="H3152" s="3"/>
    </row>
    <row r="3153" spans="1:8" x14ac:dyDescent="0.25">
      <c r="A3153" s="3"/>
      <c r="B3153" s="3"/>
      <c r="C3153" s="3"/>
      <c r="D3153" s="3"/>
      <c r="E3153" s="3"/>
      <c r="F3153" s="3"/>
      <c r="G3153" s="3"/>
      <c r="H3153" s="3"/>
    </row>
    <row r="3154" spans="1:8" x14ac:dyDescent="0.25">
      <c r="A3154" s="3"/>
      <c r="B3154" s="3"/>
      <c r="C3154" s="3"/>
      <c r="D3154" s="3"/>
      <c r="E3154" s="3"/>
      <c r="F3154" s="3"/>
      <c r="G3154" s="3"/>
      <c r="H3154" s="3"/>
    </row>
    <row r="3155" spans="1:8" x14ac:dyDescent="0.25">
      <c r="A3155" s="3"/>
      <c r="B3155" s="3"/>
      <c r="C3155" s="3"/>
      <c r="D3155" s="3"/>
      <c r="E3155" s="3"/>
      <c r="F3155" s="3"/>
      <c r="G3155" s="3"/>
      <c r="H3155" s="3"/>
    </row>
    <row r="3156" spans="1:8" x14ac:dyDescent="0.25">
      <c r="A3156" s="3"/>
      <c r="B3156" s="3"/>
      <c r="C3156" s="3"/>
      <c r="D3156" s="3"/>
      <c r="E3156" s="3"/>
      <c r="F3156" s="3"/>
      <c r="G3156" s="3"/>
      <c r="H3156" s="3"/>
    </row>
    <row r="3157" spans="1:8" x14ac:dyDescent="0.25">
      <c r="A3157" s="3"/>
      <c r="B3157" s="3"/>
      <c r="C3157" s="3"/>
      <c r="D3157" s="3"/>
      <c r="E3157" s="3"/>
      <c r="F3157" s="3"/>
      <c r="G3157" s="3"/>
      <c r="H3157" s="3"/>
    </row>
    <row r="3158" spans="1:8" x14ac:dyDescent="0.25">
      <c r="A3158" s="3"/>
      <c r="B3158" s="3"/>
      <c r="C3158" s="3"/>
      <c r="D3158" s="3"/>
      <c r="E3158" s="3"/>
      <c r="F3158" s="3"/>
      <c r="G3158" s="3"/>
      <c r="H3158" s="3"/>
    </row>
    <row r="3159" spans="1:8" x14ac:dyDescent="0.25">
      <c r="A3159" s="3"/>
      <c r="B3159" s="3"/>
      <c r="C3159" s="3"/>
      <c r="D3159" s="3"/>
      <c r="E3159" s="3"/>
      <c r="F3159" s="3"/>
      <c r="G3159" s="3"/>
      <c r="H3159" s="3"/>
    </row>
    <row r="3160" spans="1:8" x14ac:dyDescent="0.25">
      <c r="A3160" s="3"/>
      <c r="B3160" s="3"/>
      <c r="C3160" s="3"/>
      <c r="D3160" s="3"/>
      <c r="E3160" s="3"/>
      <c r="F3160" s="3"/>
      <c r="G3160" s="3"/>
      <c r="H3160" s="3"/>
    </row>
    <row r="3161" spans="1:8" x14ac:dyDescent="0.25">
      <c r="A3161" s="3"/>
      <c r="B3161" s="3"/>
      <c r="C3161" s="3"/>
      <c r="D3161" s="3"/>
      <c r="E3161" s="3"/>
      <c r="F3161" s="3"/>
      <c r="G3161" s="3"/>
      <c r="H3161" s="3"/>
    </row>
    <row r="3162" spans="1:8" x14ac:dyDescent="0.25">
      <c r="A3162" s="3"/>
      <c r="B3162" s="3"/>
      <c r="C3162" s="3"/>
      <c r="D3162" s="3"/>
      <c r="E3162" s="3"/>
      <c r="F3162" s="3"/>
      <c r="G3162" s="3"/>
      <c r="H3162" s="3"/>
    </row>
    <row r="3163" spans="1:8" x14ac:dyDescent="0.25">
      <c r="A3163" s="3"/>
      <c r="B3163" s="3"/>
      <c r="C3163" s="3"/>
      <c r="D3163" s="3"/>
      <c r="E3163" s="3"/>
      <c r="F3163" s="3"/>
      <c r="G3163" s="3"/>
      <c r="H3163" s="3"/>
    </row>
    <row r="3164" spans="1:8" x14ac:dyDescent="0.25">
      <c r="A3164" s="3"/>
      <c r="B3164" s="3"/>
      <c r="C3164" s="3"/>
      <c r="D3164" s="3"/>
      <c r="E3164" s="3"/>
      <c r="F3164" s="3"/>
      <c r="G3164" s="3"/>
      <c r="H3164" s="3"/>
    </row>
    <row r="3165" spans="1:8" x14ac:dyDescent="0.25">
      <c r="A3165" s="3"/>
      <c r="B3165" s="3"/>
      <c r="C3165" s="3"/>
      <c r="D3165" s="3"/>
      <c r="E3165" s="3"/>
      <c r="F3165" s="3"/>
      <c r="G3165" s="3"/>
      <c r="H3165" s="3"/>
    </row>
    <row r="3166" spans="1:8" x14ac:dyDescent="0.25">
      <c r="A3166" s="3"/>
      <c r="B3166" s="3"/>
      <c r="C3166" s="3"/>
      <c r="D3166" s="3"/>
      <c r="E3166" s="3"/>
      <c r="F3166" s="3"/>
      <c r="G3166" s="3"/>
      <c r="H3166" s="3"/>
    </row>
    <row r="3167" spans="1:8" x14ac:dyDescent="0.25">
      <c r="A3167" s="3"/>
      <c r="B3167" s="3"/>
      <c r="C3167" s="3"/>
      <c r="D3167" s="3"/>
      <c r="E3167" s="3"/>
      <c r="F3167" s="3"/>
      <c r="G3167" s="3"/>
      <c r="H3167" s="3"/>
    </row>
    <row r="3168" spans="1:8" x14ac:dyDescent="0.25">
      <c r="A3168" s="3"/>
      <c r="B3168" s="3"/>
      <c r="C3168" s="3"/>
      <c r="D3168" s="3"/>
      <c r="E3168" s="3"/>
      <c r="F3168" s="3"/>
      <c r="G3168" s="3"/>
      <c r="H3168" s="3"/>
    </row>
    <row r="3169" spans="1:8" x14ac:dyDescent="0.25">
      <c r="A3169" s="3"/>
      <c r="B3169" s="3"/>
      <c r="C3169" s="3"/>
      <c r="D3169" s="3"/>
      <c r="E3169" s="3"/>
      <c r="F3169" s="3"/>
      <c r="G3169" s="3"/>
      <c r="H3169" s="3"/>
    </row>
    <row r="3170" spans="1:8" x14ac:dyDescent="0.25">
      <c r="A3170" s="3"/>
      <c r="B3170" s="3"/>
      <c r="C3170" s="3"/>
      <c r="D3170" s="3"/>
      <c r="E3170" s="3"/>
      <c r="F3170" s="3"/>
      <c r="G3170" s="3"/>
      <c r="H3170" s="3"/>
    </row>
    <row r="3171" spans="1:8" x14ac:dyDescent="0.25">
      <c r="A3171" s="3"/>
      <c r="B3171" s="3"/>
      <c r="C3171" s="3"/>
      <c r="D3171" s="3"/>
      <c r="E3171" s="3"/>
      <c r="F3171" s="3"/>
      <c r="G3171" s="3"/>
      <c r="H3171" s="3"/>
    </row>
    <row r="3172" spans="1:8" x14ac:dyDescent="0.25">
      <c r="A3172" s="3"/>
      <c r="B3172" s="3"/>
      <c r="C3172" s="3"/>
      <c r="D3172" s="3"/>
      <c r="E3172" s="3"/>
      <c r="F3172" s="3"/>
      <c r="G3172" s="3"/>
      <c r="H3172" s="3"/>
    </row>
    <row r="3173" spans="1:8" x14ac:dyDescent="0.25">
      <c r="A3173" s="3"/>
      <c r="B3173" s="3"/>
      <c r="C3173" s="3"/>
      <c r="D3173" s="3"/>
      <c r="E3173" s="3"/>
      <c r="F3173" s="3"/>
      <c r="G3173" s="3"/>
      <c r="H3173" s="3"/>
    </row>
    <row r="3174" spans="1:8" x14ac:dyDescent="0.25">
      <c r="A3174" s="3"/>
      <c r="B3174" s="3"/>
      <c r="C3174" s="3"/>
      <c r="D3174" s="3"/>
      <c r="E3174" s="3"/>
      <c r="F3174" s="3"/>
      <c r="G3174" s="3"/>
      <c r="H3174" s="3"/>
    </row>
    <row r="3175" spans="1:8" x14ac:dyDescent="0.25">
      <c r="A3175" s="3"/>
      <c r="B3175" s="3"/>
      <c r="C3175" s="3"/>
      <c r="D3175" s="3"/>
      <c r="E3175" s="3"/>
      <c r="F3175" s="3"/>
      <c r="G3175" s="3"/>
      <c r="H3175" s="3"/>
    </row>
    <row r="3176" spans="1:8" x14ac:dyDescent="0.25">
      <c r="A3176" s="3"/>
      <c r="B3176" s="3"/>
      <c r="C3176" s="3"/>
      <c r="D3176" s="3"/>
      <c r="E3176" s="3"/>
      <c r="F3176" s="3"/>
      <c r="G3176" s="3"/>
      <c r="H3176" s="3"/>
    </row>
    <row r="3177" spans="1:8" x14ac:dyDescent="0.25">
      <c r="A3177" s="3"/>
      <c r="B3177" s="3"/>
      <c r="C3177" s="3"/>
      <c r="D3177" s="3"/>
      <c r="E3177" s="3"/>
      <c r="F3177" s="3"/>
      <c r="G3177" s="3"/>
      <c r="H3177" s="3"/>
    </row>
    <row r="3178" spans="1:8" x14ac:dyDescent="0.25">
      <c r="A3178" s="3"/>
      <c r="B3178" s="3"/>
      <c r="C3178" s="3"/>
      <c r="D3178" s="3"/>
      <c r="E3178" s="3"/>
      <c r="F3178" s="3"/>
      <c r="G3178" s="3"/>
      <c r="H3178" s="3"/>
    </row>
    <row r="3179" spans="1:8" x14ac:dyDescent="0.25">
      <c r="A3179" s="3"/>
      <c r="B3179" s="3"/>
      <c r="C3179" s="3"/>
      <c r="D3179" s="3"/>
      <c r="E3179" s="3"/>
      <c r="F3179" s="3"/>
      <c r="G3179" s="3"/>
      <c r="H3179" s="3"/>
    </row>
    <row r="3180" spans="1:8" x14ac:dyDescent="0.25">
      <c r="A3180" s="3"/>
      <c r="B3180" s="3"/>
      <c r="C3180" s="3"/>
      <c r="D3180" s="3"/>
      <c r="E3180" s="3"/>
      <c r="F3180" s="3"/>
      <c r="G3180" s="3"/>
      <c r="H3180" s="3"/>
    </row>
    <row r="3181" spans="1:8" x14ac:dyDescent="0.25">
      <c r="A3181" s="3"/>
      <c r="B3181" s="3"/>
      <c r="C3181" s="3"/>
      <c r="D3181" s="3"/>
      <c r="E3181" s="3"/>
      <c r="F3181" s="3"/>
      <c r="G3181" s="3"/>
      <c r="H3181" s="3"/>
    </row>
    <row r="3182" spans="1:8" x14ac:dyDescent="0.25">
      <c r="A3182" s="3"/>
      <c r="B3182" s="3"/>
      <c r="C3182" s="3"/>
      <c r="D3182" s="3"/>
      <c r="E3182" s="3"/>
      <c r="F3182" s="3"/>
      <c r="G3182" s="3"/>
      <c r="H3182" s="3"/>
    </row>
    <row r="3183" spans="1:8" x14ac:dyDescent="0.25">
      <c r="A3183" s="3"/>
      <c r="B3183" s="3"/>
      <c r="C3183" s="3"/>
      <c r="D3183" s="3"/>
      <c r="E3183" s="3"/>
      <c r="F3183" s="3"/>
      <c r="G3183" s="3"/>
      <c r="H3183" s="3"/>
    </row>
    <row r="3184" spans="1:8" x14ac:dyDescent="0.25">
      <c r="A3184" s="3"/>
      <c r="B3184" s="3"/>
      <c r="C3184" s="3"/>
      <c r="D3184" s="3"/>
      <c r="E3184" s="3"/>
      <c r="F3184" s="3"/>
      <c r="G3184" s="3"/>
      <c r="H3184" s="3"/>
    </row>
    <row r="3185" spans="1:8" x14ac:dyDescent="0.25">
      <c r="A3185" s="3"/>
      <c r="B3185" s="3"/>
      <c r="C3185" s="3"/>
      <c r="D3185" s="3"/>
      <c r="E3185" s="3"/>
      <c r="F3185" s="3"/>
      <c r="G3185" s="3"/>
      <c r="H3185" s="3"/>
    </row>
    <row r="3186" spans="1:8" x14ac:dyDescent="0.25">
      <c r="A3186" s="3"/>
      <c r="B3186" s="3"/>
      <c r="C3186" s="3"/>
      <c r="D3186" s="3"/>
      <c r="E3186" s="3"/>
      <c r="F3186" s="3"/>
      <c r="G3186" s="3"/>
      <c r="H3186" s="3"/>
    </row>
    <row r="3187" spans="1:8" x14ac:dyDescent="0.25">
      <c r="A3187" s="3"/>
      <c r="B3187" s="3"/>
      <c r="C3187" s="3"/>
      <c r="D3187" s="3"/>
      <c r="E3187" s="3"/>
      <c r="F3187" s="3"/>
      <c r="G3187" s="3"/>
      <c r="H3187" s="3"/>
    </row>
    <row r="3188" spans="1:8" x14ac:dyDescent="0.25">
      <c r="A3188" s="3"/>
      <c r="B3188" s="3"/>
      <c r="C3188" s="3"/>
      <c r="D3188" s="3"/>
      <c r="E3188" s="3"/>
      <c r="F3188" s="3"/>
      <c r="G3188" s="3"/>
      <c r="H3188" s="3"/>
    </row>
    <row r="3189" spans="1:8" x14ac:dyDescent="0.25">
      <c r="A3189" s="3"/>
      <c r="B3189" s="3"/>
      <c r="C3189" s="3"/>
      <c r="D3189" s="3"/>
      <c r="E3189" s="3"/>
      <c r="F3189" s="3"/>
      <c r="G3189" s="3"/>
      <c r="H3189" s="3"/>
    </row>
    <row r="3190" spans="1:8" x14ac:dyDescent="0.25">
      <c r="A3190" s="3"/>
      <c r="B3190" s="3"/>
      <c r="C3190" s="3"/>
      <c r="D3190" s="3"/>
      <c r="E3190" s="3"/>
      <c r="F3190" s="3"/>
      <c r="G3190" s="3"/>
      <c r="H3190" s="3"/>
    </row>
    <row r="3191" spans="1:8" x14ac:dyDescent="0.25">
      <c r="A3191" s="3"/>
      <c r="B3191" s="3"/>
      <c r="C3191" s="3"/>
      <c r="D3191" s="3"/>
      <c r="E3191" s="3"/>
      <c r="F3191" s="3"/>
      <c r="G3191" s="3"/>
      <c r="H3191" s="3"/>
    </row>
    <row r="3192" spans="1:8" x14ac:dyDescent="0.25">
      <c r="A3192" s="3"/>
      <c r="B3192" s="3"/>
      <c r="C3192" s="3"/>
      <c r="D3192" s="3"/>
      <c r="E3192" s="3"/>
      <c r="F3192" s="3"/>
      <c r="G3192" s="3"/>
      <c r="H3192" s="3"/>
    </row>
    <row r="3193" spans="1:8" x14ac:dyDescent="0.25">
      <c r="A3193" s="3"/>
      <c r="B3193" s="3"/>
      <c r="C3193" s="3"/>
      <c r="D3193" s="3"/>
      <c r="E3193" s="3"/>
      <c r="F3193" s="3"/>
      <c r="G3193" s="3"/>
      <c r="H3193" s="3"/>
    </row>
    <row r="3194" spans="1:8" x14ac:dyDescent="0.25">
      <c r="A3194" s="3"/>
      <c r="B3194" s="3"/>
      <c r="C3194" s="3"/>
      <c r="D3194" s="3"/>
      <c r="E3194" s="3"/>
      <c r="F3194" s="3"/>
      <c r="G3194" s="3"/>
      <c r="H3194" s="3"/>
    </row>
    <row r="3195" spans="1:8" x14ac:dyDescent="0.25">
      <c r="A3195" s="3"/>
      <c r="B3195" s="3"/>
      <c r="C3195" s="3"/>
      <c r="D3195" s="3"/>
      <c r="E3195" s="3"/>
      <c r="F3195" s="3"/>
      <c r="G3195" s="3"/>
      <c r="H3195" s="3"/>
    </row>
    <row r="3196" spans="1:8" x14ac:dyDescent="0.25">
      <c r="A3196" s="3"/>
      <c r="B3196" s="3"/>
      <c r="C3196" s="3"/>
      <c r="D3196" s="3"/>
      <c r="E3196" s="3"/>
      <c r="F3196" s="3"/>
      <c r="G3196" s="3"/>
      <c r="H3196" s="3"/>
    </row>
    <row r="3197" spans="1:8" x14ac:dyDescent="0.25">
      <c r="A3197" s="3"/>
      <c r="B3197" s="3"/>
      <c r="C3197" s="3"/>
      <c r="D3197" s="3"/>
      <c r="E3197" s="3"/>
      <c r="F3197" s="3"/>
      <c r="G3197" s="3"/>
      <c r="H3197" s="3"/>
    </row>
    <row r="3198" spans="1:8" x14ac:dyDescent="0.25">
      <c r="A3198" s="3"/>
      <c r="B3198" s="3"/>
      <c r="C3198" s="3"/>
      <c r="D3198" s="3"/>
      <c r="E3198" s="3"/>
      <c r="F3198" s="3"/>
      <c r="G3198" s="3"/>
      <c r="H3198" s="3"/>
    </row>
    <row r="3199" spans="1:8" x14ac:dyDescent="0.25">
      <c r="A3199" s="3"/>
      <c r="B3199" s="3"/>
      <c r="C3199" s="3"/>
      <c r="D3199" s="3"/>
      <c r="E3199" s="3"/>
      <c r="F3199" s="3"/>
      <c r="G3199" s="3"/>
      <c r="H3199" s="3"/>
    </row>
    <row r="3200" spans="1:8" x14ac:dyDescent="0.25">
      <c r="A3200" s="3"/>
      <c r="B3200" s="3"/>
      <c r="C3200" s="3"/>
      <c r="D3200" s="3"/>
      <c r="E3200" s="3"/>
      <c r="F3200" s="3"/>
      <c r="G3200" s="3"/>
      <c r="H3200" s="3"/>
    </row>
    <row r="3201" spans="1:8" x14ac:dyDescent="0.25">
      <c r="A3201" s="3"/>
      <c r="B3201" s="3"/>
      <c r="C3201" s="3"/>
      <c r="D3201" s="3"/>
      <c r="E3201" s="3"/>
      <c r="F3201" s="3"/>
      <c r="G3201" s="3"/>
      <c r="H3201" s="3"/>
    </row>
    <row r="3202" spans="1:8" x14ac:dyDescent="0.25">
      <c r="A3202" s="3"/>
      <c r="B3202" s="3"/>
      <c r="C3202" s="3"/>
      <c r="D3202" s="3"/>
      <c r="E3202" s="3"/>
      <c r="F3202" s="3"/>
      <c r="G3202" s="3"/>
      <c r="H3202" s="3"/>
    </row>
    <row r="3203" spans="1:8" x14ac:dyDescent="0.25">
      <c r="A3203" s="3"/>
      <c r="B3203" s="3"/>
      <c r="C3203" s="3"/>
      <c r="D3203" s="3"/>
      <c r="E3203" s="3"/>
      <c r="F3203" s="3"/>
      <c r="G3203" s="3"/>
      <c r="H3203" s="3"/>
    </row>
    <row r="3204" spans="1:8" x14ac:dyDescent="0.25">
      <c r="A3204" s="3"/>
      <c r="B3204" s="3"/>
      <c r="C3204" s="3"/>
      <c r="D3204" s="3"/>
      <c r="E3204" s="3"/>
      <c r="F3204" s="3"/>
      <c r="G3204" s="3"/>
      <c r="H3204" s="3"/>
    </row>
    <row r="3205" spans="1:8" x14ac:dyDescent="0.25">
      <c r="A3205" s="3"/>
      <c r="B3205" s="3"/>
      <c r="C3205" s="3"/>
      <c r="D3205" s="3"/>
      <c r="E3205" s="3"/>
      <c r="F3205" s="3"/>
      <c r="G3205" s="3"/>
      <c r="H3205" s="3"/>
    </row>
    <row r="3206" spans="1:8" x14ac:dyDescent="0.25">
      <c r="A3206" s="3"/>
      <c r="B3206" s="3"/>
      <c r="C3206" s="3"/>
      <c r="D3206" s="3"/>
      <c r="E3206" s="3"/>
      <c r="F3206" s="3"/>
      <c r="G3206" s="3"/>
      <c r="H3206" s="3"/>
    </row>
    <row r="3207" spans="1:8" x14ac:dyDescent="0.25">
      <c r="A3207" s="3"/>
      <c r="B3207" s="3"/>
      <c r="C3207" s="3"/>
      <c r="D3207" s="3"/>
      <c r="E3207" s="3"/>
      <c r="F3207" s="3"/>
      <c r="G3207" s="3"/>
      <c r="H3207" s="3"/>
    </row>
    <row r="3208" spans="1:8" x14ac:dyDescent="0.25">
      <c r="A3208" s="3"/>
      <c r="B3208" s="3"/>
      <c r="C3208" s="3"/>
      <c r="D3208" s="3"/>
      <c r="E3208" s="3"/>
      <c r="F3208" s="3"/>
      <c r="G3208" s="3"/>
      <c r="H3208" s="3"/>
    </row>
    <row r="3209" spans="1:8" x14ac:dyDescent="0.25">
      <c r="A3209" s="3"/>
      <c r="B3209" s="3"/>
      <c r="C3209" s="3"/>
      <c r="D3209" s="3"/>
      <c r="E3209" s="3"/>
      <c r="F3209" s="3"/>
      <c r="G3209" s="3"/>
      <c r="H3209" s="3"/>
    </row>
    <row r="3210" spans="1:8" x14ac:dyDescent="0.25">
      <c r="A3210" s="3"/>
      <c r="B3210" s="3"/>
      <c r="C3210" s="3"/>
      <c r="D3210" s="3"/>
      <c r="E3210" s="3"/>
      <c r="F3210" s="3"/>
      <c r="G3210" s="3"/>
      <c r="H3210" s="3"/>
    </row>
    <row r="3211" spans="1:8" x14ac:dyDescent="0.25">
      <c r="A3211" s="3"/>
      <c r="B3211" s="3"/>
      <c r="C3211" s="3"/>
      <c r="D3211" s="3"/>
      <c r="E3211" s="3"/>
      <c r="F3211" s="3"/>
      <c r="G3211" s="3"/>
      <c r="H3211" s="3"/>
    </row>
    <row r="3212" spans="1:8" x14ac:dyDescent="0.25">
      <c r="A3212" s="3"/>
      <c r="B3212" s="3"/>
      <c r="C3212" s="3"/>
      <c r="D3212" s="3"/>
      <c r="E3212" s="3"/>
      <c r="F3212" s="3"/>
      <c r="G3212" s="3"/>
      <c r="H3212" s="3"/>
    </row>
    <row r="3213" spans="1:8" x14ac:dyDescent="0.25">
      <c r="A3213" s="3"/>
      <c r="B3213" s="3"/>
      <c r="C3213" s="3"/>
      <c r="D3213" s="3"/>
      <c r="E3213" s="3"/>
      <c r="F3213" s="3"/>
      <c r="G3213" s="3"/>
      <c r="H3213" s="3"/>
    </row>
    <row r="3214" spans="1:8" x14ac:dyDescent="0.25">
      <c r="A3214" s="3"/>
      <c r="B3214" s="3"/>
      <c r="C3214" s="3"/>
      <c r="D3214" s="3"/>
      <c r="E3214" s="3"/>
      <c r="F3214" s="3"/>
      <c r="G3214" s="3"/>
      <c r="H3214" s="3"/>
    </row>
    <row r="3215" spans="1:8" x14ac:dyDescent="0.25">
      <c r="A3215" s="3"/>
      <c r="B3215" s="3"/>
      <c r="C3215" s="3"/>
      <c r="D3215" s="3"/>
      <c r="E3215" s="3"/>
      <c r="F3215" s="3"/>
      <c r="G3215" s="3"/>
      <c r="H3215" s="3"/>
    </row>
    <row r="3216" spans="1:8" x14ac:dyDescent="0.25">
      <c r="A3216" s="3"/>
      <c r="B3216" s="3"/>
      <c r="C3216" s="3"/>
      <c r="D3216" s="3"/>
      <c r="E3216" s="3"/>
      <c r="F3216" s="3"/>
      <c r="G3216" s="3"/>
      <c r="H3216" s="3"/>
    </row>
    <row r="3217" spans="1:8" x14ac:dyDescent="0.25">
      <c r="A3217" s="3"/>
      <c r="B3217" s="3"/>
      <c r="C3217" s="3"/>
      <c r="D3217" s="3"/>
      <c r="E3217" s="3"/>
      <c r="F3217" s="3"/>
      <c r="G3217" s="3"/>
      <c r="H3217" s="3"/>
    </row>
    <row r="3218" spans="1:8" x14ac:dyDescent="0.25">
      <c r="A3218" s="3"/>
      <c r="B3218" s="3"/>
      <c r="C3218" s="3"/>
      <c r="D3218" s="3"/>
      <c r="E3218" s="3"/>
      <c r="F3218" s="3"/>
      <c r="G3218" s="3"/>
      <c r="H3218" s="3"/>
    </row>
    <row r="3219" spans="1:8" x14ac:dyDescent="0.25">
      <c r="A3219" s="3"/>
      <c r="B3219" s="3"/>
      <c r="C3219" s="3"/>
      <c r="D3219" s="3"/>
      <c r="E3219" s="3"/>
      <c r="F3219" s="3"/>
      <c r="G3219" s="3"/>
      <c r="H3219" s="3"/>
    </row>
    <row r="3220" spans="1:8" x14ac:dyDescent="0.25">
      <c r="A3220" s="3"/>
      <c r="B3220" s="3"/>
      <c r="C3220" s="3"/>
      <c r="D3220" s="3"/>
      <c r="E3220" s="3"/>
      <c r="F3220" s="3"/>
      <c r="G3220" s="3"/>
      <c r="H3220" s="3"/>
    </row>
    <row r="3221" spans="1:8" x14ac:dyDescent="0.25">
      <c r="A3221" s="3"/>
      <c r="B3221" s="3"/>
      <c r="C3221" s="3"/>
      <c r="D3221" s="3"/>
      <c r="E3221" s="3"/>
      <c r="F3221" s="3"/>
      <c r="G3221" s="3"/>
      <c r="H3221" s="3"/>
    </row>
    <row r="3222" spans="1:8" x14ac:dyDescent="0.25">
      <c r="A3222" s="3"/>
      <c r="B3222" s="3"/>
      <c r="C3222" s="3"/>
      <c r="D3222" s="3"/>
      <c r="E3222" s="3"/>
      <c r="F3222" s="3"/>
      <c r="G3222" s="3"/>
      <c r="H3222" s="3"/>
    </row>
    <row r="3223" spans="1:8" x14ac:dyDescent="0.25">
      <c r="A3223" s="3"/>
      <c r="B3223" s="3"/>
      <c r="C3223" s="3"/>
      <c r="D3223" s="3"/>
      <c r="E3223" s="3"/>
      <c r="F3223" s="3"/>
      <c r="G3223" s="3"/>
      <c r="H3223" s="3"/>
    </row>
    <row r="3224" spans="1:8" x14ac:dyDescent="0.25">
      <c r="A3224" s="3"/>
      <c r="B3224" s="3"/>
      <c r="C3224" s="3"/>
      <c r="D3224" s="3"/>
      <c r="E3224" s="3"/>
      <c r="F3224" s="3"/>
      <c r="G3224" s="3"/>
      <c r="H3224" s="3"/>
    </row>
    <row r="3225" spans="1:8" x14ac:dyDescent="0.25">
      <c r="A3225" s="3"/>
      <c r="B3225" s="3"/>
      <c r="C3225" s="3"/>
      <c r="D3225" s="3"/>
      <c r="E3225" s="3"/>
      <c r="F3225" s="3"/>
      <c r="G3225" s="3"/>
      <c r="H3225" s="3"/>
    </row>
    <row r="3226" spans="1:8" x14ac:dyDescent="0.25">
      <c r="A3226" s="3"/>
      <c r="B3226" s="3"/>
      <c r="C3226" s="3"/>
      <c r="D3226" s="3"/>
      <c r="E3226" s="3"/>
      <c r="F3226" s="3"/>
      <c r="G3226" s="3"/>
      <c r="H3226" s="3"/>
    </row>
    <row r="3227" spans="1:8" x14ac:dyDescent="0.25">
      <c r="A3227" s="3"/>
      <c r="B3227" s="3"/>
      <c r="C3227" s="3"/>
      <c r="D3227" s="3"/>
      <c r="E3227" s="3"/>
      <c r="F3227" s="3"/>
      <c r="G3227" s="3"/>
      <c r="H3227" s="3"/>
    </row>
    <row r="3228" spans="1:8" x14ac:dyDescent="0.25">
      <c r="A3228" s="3"/>
      <c r="B3228" s="3"/>
      <c r="C3228" s="3"/>
      <c r="D3228" s="3"/>
      <c r="E3228" s="3"/>
      <c r="F3228" s="3"/>
      <c r="G3228" s="3"/>
      <c r="H3228" s="3"/>
    </row>
    <row r="3229" spans="1:8" x14ac:dyDescent="0.25">
      <c r="A3229" s="3"/>
      <c r="B3229" s="3"/>
      <c r="C3229" s="3"/>
      <c r="D3229" s="3"/>
      <c r="E3229" s="3"/>
      <c r="F3229" s="3"/>
      <c r="G3229" s="3"/>
      <c r="H3229" s="3"/>
    </row>
    <row r="3230" spans="1:8" x14ac:dyDescent="0.25">
      <c r="A3230" s="3"/>
      <c r="B3230" s="3"/>
      <c r="C3230" s="3"/>
      <c r="D3230" s="3"/>
      <c r="E3230" s="3"/>
      <c r="F3230" s="3"/>
      <c r="G3230" s="3"/>
      <c r="H3230" s="3"/>
    </row>
    <row r="3231" spans="1:8" x14ac:dyDescent="0.25">
      <c r="A3231" s="3"/>
      <c r="B3231" s="3"/>
      <c r="C3231" s="3"/>
      <c r="D3231" s="3"/>
      <c r="E3231" s="3"/>
      <c r="F3231" s="3"/>
      <c r="G3231" s="3"/>
      <c r="H3231" s="3"/>
    </row>
    <row r="3232" spans="1:8" x14ac:dyDescent="0.25">
      <c r="A3232" s="3"/>
      <c r="B3232" s="3"/>
      <c r="C3232" s="3"/>
      <c r="D3232" s="3"/>
      <c r="E3232" s="3"/>
      <c r="F3232" s="3"/>
      <c r="G3232" s="3"/>
      <c r="H3232" s="3"/>
    </row>
    <row r="3233" spans="1:8" x14ac:dyDescent="0.25">
      <c r="A3233" s="3"/>
      <c r="B3233" s="3"/>
      <c r="C3233" s="3"/>
      <c r="D3233" s="3"/>
      <c r="E3233" s="3"/>
      <c r="F3233" s="3"/>
      <c r="G3233" s="3"/>
      <c r="H3233" s="3"/>
    </row>
    <row r="3234" spans="1:8" x14ac:dyDescent="0.25">
      <c r="A3234" s="3"/>
      <c r="B3234" s="3"/>
      <c r="C3234" s="3"/>
      <c r="D3234" s="3"/>
      <c r="E3234" s="3"/>
      <c r="F3234" s="3"/>
      <c r="G3234" s="3"/>
      <c r="H3234" s="3"/>
    </row>
    <row r="3235" spans="1:8" x14ac:dyDescent="0.25">
      <c r="A3235" s="3"/>
      <c r="B3235" s="3"/>
      <c r="C3235" s="3"/>
      <c r="D3235" s="3"/>
      <c r="E3235" s="3"/>
      <c r="F3235" s="3"/>
      <c r="G3235" s="3"/>
      <c r="H3235" s="3"/>
    </row>
    <row r="3236" spans="1:8" x14ac:dyDescent="0.25">
      <c r="A3236" s="3"/>
      <c r="B3236" s="3"/>
      <c r="C3236" s="3"/>
      <c r="D3236" s="3"/>
      <c r="E3236" s="3"/>
      <c r="F3236" s="3"/>
      <c r="G3236" s="3"/>
      <c r="H3236" s="3"/>
    </row>
    <row r="3237" spans="1:8" x14ac:dyDescent="0.25">
      <c r="A3237" s="3"/>
      <c r="B3237" s="3"/>
      <c r="C3237" s="3"/>
      <c r="D3237" s="3"/>
      <c r="E3237" s="3"/>
      <c r="F3237" s="3"/>
      <c r="G3237" s="3"/>
      <c r="H3237" s="3"/>
    </row>
    <row r="3238" spans="1:8" x14ac:dyDescent="0.25">
      <c r="A3238" s="3"/>
      <c r="B3238" s="3"/>
      <c r="C3238" s="3"/>
      <c r="D3238" s="3"/>
      <c r="E3238" s="3"/>
      <c r="F3238" s="3"/>
      <c r="G3238" s="3"/>
      <c r="H3238" s="3"/>
    </row>
    <row r="3239" spans="1:8" x14ac:dyDescent="0.25">
      <c r="A3239" s="3"/>
      <c r="B3239" s="3"/>
      <c r="C3239" s="3"/>
      <c r="D3239" s="3"/>
      <c r="E3239" s="3"/>
      <c r="F3239" s="3"/>
      <c r="G3239" s="3"/>
      <c r="H3239" s="3"/>
    </row>
    <row r="3240" spans="1:8" x14ac:dyDescent="0.25">
      <c r="A3240" s="3"/>
      <c r="B3240" s="3"/>
      <c r="C3240" s="3"/>
      <c r="D3240" s="3"/>
      <c r="E3240" s="3"/>
      <c r="F3240" s="3"/>
      <c r="G3240" s="3"/>
      <c r="H3240" s="3"/>
    </row>
    <row r="3241" spans="1:8" x14ac:dyDescent="0.25">
      <c r="A3241" s="3"/>
      <c r="B3241" s="3"/>
      <c r="C3241" s="3"/>
      <c r="D3241" s="3"/>
      <c r="E3241" s="3"/>
      <c r="F3241" s="3"/>
      <c r="G3241" s="3"/>
      <c r="H3241" s="3"/>
    </row>
    <row r="3242" spans="1:8" x14ac:dyDescent="0.25">
      <c r="A3242" s="3"/>
      <c r="B3242" s="3"/>
      <c r="C3242" s="3"/>
      <c r="D3242" s="3"/>
      <c r="E3242" s="3"/>
      <c r="F3242" s="3"/>
      <c r="G3242" s="3"/>
      <c r="H3242" s="3"/>
    </row>
    <row r="3243" spans="1:8" x14ac:dyDescent="0.25">
      <c r="A3243" s="3"/>
      <c r="B3243" s="3"/>
      <c r="C3243" s="3"/>
      <c r="D3243" s="3"/>
      <c r="E3243" s="3"/>
      <c r="F3243" s="3"/>
      <c r="G3243" s="3"/>
      <c r="H3243" s="3"/>
    </row>
    <row r="3244" spans="1:8" x14ac:dyDescent="0.25">
      <c r="A3244" s="3"/>
      <c r="B3244" s="3"/>
      <c r="C3244" s="3"/>
      <c r="D3244" s="3"/>
      <c r="E3244" s="3"/>
      <c r="F3244" s="3"/>
      <c r="G3244" s="3"/>
      <c r="H3244" s="3"/>
    </row>
    <row r="3245" spans="1:8" x14ac:dyDescent="0.25">
      <c r="A3245" s="3"/>
      <c r="B3245" s="3"/>
      <c r="C3245" s="3"/>
      <c r="D3245" s="3"/>
      <c r="E3245" s="3"/>
      <c r="F3245" s="3"/>
      <c r="G3245" s="3"/>
      <c r="H3245" s="3"/>
    </row>
    <row r="3246" spans="1:8" x14ac:dyDescent="0.25">
      <c r="A3246" s="3"/>
      <c r="B3246" s="3"/>
      <c r="C3246" s="3"/>
      <c r="D3246" s="3"/>
      <c r="E3246" s="3"/>
      <c r="F3246" s="3"/>
      <c r="G3246" s="3"/>
      <c r="H3246" s="3"/>
    </row>
    <row r="3247" spans="1:8" x14ac:dyDescent="0.25">
      <c r="A3247" s="3"/>
      <c r="B3247" s="3"/>
      <c r="C3247" s="3"/>
      <c r="D3247" s="3"/>
      <c r="E3247" s="3"/>
      <c r="F3247" s="3"/>
      <c r="G3247" s="3"/>
      <c r="H3247" s="3"/>
    </row>
    <row r="3248" spans="1:8" x14ac:dyDescent="0.25">
      <c r="A3248" s="3"/>
      <c r="B3248" s="3"/>
      <c r="C3248" s="3"/>
      <c r="D3248" s="3"/>
      <c r="E3248" s="3"/>
      <c r="F3248" s="3"/>
      <c r="G3248" s="3"/>
      <c r="H3248" s="3"/>
    </row>
    <row r="3249" spans="1:8" x14ac:dyDescent="0.25">
      <c r="A3249" s="3"/>
      <c r="B3249" s="3"/>
      <c r="C3249" s="3"/>
      <c r="D3249" s="3"/>
      <c r="E3249" s="3"/>
      <c r="F3249" s="3"/>
      <c r="G3249" s="3"/>
      <c r="H3249" s="3"/>
    </row>
    <row r="3250" spans="1:8" x14ac:dyDescent="0.25">
      <c r="A3250" s="3"/>
      <c r="B3250" s="3"/>
      <c r="C3250" s="3"/>
      <c r="D3250" s="3"/>
      <c r="E3250" s="3"/>
      <c r="F3250" s="3"/>
      <c r="G3250" s="3"/>
      <c r="H3250" s="3"/>
    </row>
    <row r="3251" spans="1:8" x14ac:dyDescent="0.25">
      <c r="A3251" s="3"/>
      <c r="B3251" s="3"/>
      <c r="C3251" s="3"/>
      <c r="D3251" s="3"/>
      <c r="E3251" s="3"/>
      <c r="F3251" s="3"/>
      <c r="G3251" s="3"/>
      <c r="H3251" s="3"/>
    </row>
    <row r="3252" spans="1:8" x14ac:dyDescent="0.25">
      <c r="A3252" s="3"/>
      <c r="B3252" s="3"/>
      <c r="C3252" s="3"/>
      <c r="D3252" s="3"/>
      <c r="E3252" s="3"/>
      <c r="F3252" s="3"/>
      <c r="G3252" s="3"/>
      <c r="H3252" s="3"/>
    </row>
    <row r="3253" spans="1:8" x14ac:dyDescent="0.25">
      <c r="A3253" s="3"/>
      <c r="B3253" s="3"/>
      <c r="C3253" s="3"/>
      <c r="D3253" s="3"/>
      <c r="E3253" s="3"/>
      <c r="F3253" s="3"/>
      <c r="G3253" s="3"/>
      <c r="H3253" s="3"/>
    </row>
    <row r="3254" spans="1:8" x14ac:dyDescent="0.25">
      <c r="A3254" s="3"/>
      <c r="B3254" s="3"/>
      <c r="C3254" s="3"/>
      <c r="D3254" s="3"/>
      <c r="E3254" s="3"/>
      <c r="F3254" s="3"/>
      <c r="G3254" s="3"/>
      <c r="H3254" s="3"/>
    </row>
    <row r="3255" spans="1:8" x14ac:dyDescent="0.25">
      <c r="A3255" s="3"/>
      <c r="B3255" s="3"/>
      <c r="C3255" s="3"/>
      <c r="D3255" s="3"/>
      <c r="E3255" s="3"/>
      <c r="F3255" s="3"/>
      <c r="G3255" s="3"/>
      <c r="H3255" s="3"/>
    </row>
    <row r="3256" spans="1:8" x14ac:dyDescent="0.25">
      <c r="A3256" s="3"/>
      <c r="B3256" s="3"/>
      <c r="C3256" s="3"/>
      <c r="D3256" s="3"/>
      <c r="E3256" s="3"/>
      <c r="F3256" s="3"/>
      <c r="G3256" s="3"/>
      <c r="H3256" s="3"/>
    </row>
    <row r="3257" spans="1:8" x14ac:dyDescent="0.25">
      <c r="A3257" s="3"/>
      <c r="B3257" s="3"/>
      <c r="C3257" s="3"/>
      <c r="D3257" s="3"/>
      <c r="E3257" s="3"/>
      <c r="F3257" s="3"/>
      <c r="G3257" s="3"/>
      <c r="H3257" s="3"/>
    </row>
    <row r="3258" spans="1:8" x14ac:dyDescent="0.25">
      <c r="A3258" s="3"/>
      <c r="B3258" s="3"/>
      <c r="C3258" s="3"/>
      <c r="D3258" s="3"/>
      <c r="E3258" s="3"/>
      <c r="F3258" s="3"/>
      <c r="G3258" s="3"/>
      <c r="H3258" s="3"/>
    </row>
    <row r="3259" spans="1:8" x14ac:dyDescent="0.25">
      <c r="A3259" s="3"/>
      <c r="B3259" s="3"/>
      <c r="C3259" s="3"/>
      <c r="D3259" s="3"/>
      <c r="E3259" s="3"/>
      <c r="F3259" s="3"/>
      <c r="G3259" s="3"/>
      <c r="H3259" s="3"/>
    </row>
    <row r="3260" spans="1:8" x14ac:dyDescent="0.25">
      <c r="A3260" s="3"/>
      <c r="B3260" s="3"/>
      <c r="C3260" s="3"/>
      <c r="D3260" s="3"/>
      <c r="E3260" s="3"/>
      <c r="F3260" s="3"/>
      <c r="G3260" s="3"/>
      <c r="H3260" s="3"/>
    </row>
    <row r="3261" spans="1:8" x14ac:dyDescent="0.25">
      <c r="A3261" s="3"/>
      <c r="B3261" s="3"/>
      <c r="C3261" s="3"/>
      <c r="D3261" s="3"/>
      <c r="E3261" s="3"/>
      <c r="F3261" s="3"/>
      <c r="G3261" s="3"/>
      <c r="H3261" s="3"/>
    </row>
    <row r="3262" spans="1:8" x14ac:dyDescent="0.25">
      <c r="A3262" s="3"/>
      <c r="B3262" s="3"/>
      <c r="C3262" s="3"/>
      <c r="D3262" s="3"/>
      <c r="E3262" s="3"/>
      <c r="F3262" s="3"/>
      <c r="G3262" s="3"/>
      <c r="H3262" s="3"/>
    </row>
    <row r="3263" spans="1:8" x14ac:dyDescent="0.25">
      <c r="A3263" s="3"/>
      <c r="B3263" s="3"/>
      <c r="C3263" s="3"/>
      <c r="D3263" s="3"/>
      <c r="E3263" s="3"/>
      <c r="F3263" s="3"/>
      <c r="G3263" s="3"/>
      <c r="H3263" s="3"/>
    </row>
    <row r="3264" spans="1:8" x14ac:dyDescent="0.25">
      <c r="A3264" s="3"/>
      <c r="B3264" s="3"/>
      <c r="C3264" s="3"/>
      <c r="D3264" s="3"/>
      <c r="E3264" s="3"/>
      <c r="F3264" s="3"/>
      <c r="G3264" s="3"/>
      <c r="H3264" s="3"/>
    </row>
    <row r="3265" spans="1:8" x14ac:dyDescent="0.25">
      <c r="A3265" s="3"/>
      <c r="B3265" s="3"/>
      <c r="C3265" s="3"/>
      <c r="D3265" s="3"/>
      <c r="E3265" s="3"/>
      <c r="F3265" s="3"/>
      <c r="G3265" s="3"/>
      <c r="H3265" s="3"/>
    </row>
    <row r="3266" spans="1:8" x14ac:dyDescent="0.25">
      <c r="A3266" s="3"/>
      <c r="B3266" s="3"/>
      <c r="C3266" s="3"/>
      <c r="D3266" s="3"/>
      <c r="E3266" s="3"/>
      <c r="F3266" s="3"/>
      <c r="G3266" s="3"/>
      <c r="H3266" s="3"/>
    </row>
    <row r="3267" spans="1:8" x14ac:dyDescent="0.25">
      <c r="A3267" s="3"/>
      <c r="B3267" s="3"/>
      <c r="C3267" s="3"/>
      <c r="D3267" s="3"/>
      <c r="E3267" s="3"/>
      <c r="F3267" s="3"/>
      <c r="G3267" s="3"/>
      <c r="H3267" s="3"/>
    </row>
    <row r="3268" spans="1:8" x14ac:dyDescent="0.25">
      <c r="A3268" s="3"/>
      <c r="B3268" s="3"/>
      <c r="C3268" s="3"/>
      <c r="D3268" s="3"/>
      <c r="E3268" s="3"/>
      <c r="F3268" s="3"/>
      <c r="G3268" s="3"/>
      <c r="H3268" s="3"/>
    </row>
    <row r="3269" spans="1:8" x14ac:dyDescent="0.25">
      <c r="A3269" s="3"/>
      <c r="B3269" s="3"/>
      <c r="C3269" s="3"/>
      <c r="D3269" s="3"/>
      <c r="E3269" s="3"/>
      <c r="F3269" s="3"/>
      <c r="G3269" s="3"/>
      <c r="H3269" s="3"/>
    </row>
    <row r="3270" spans="1:8" x14ac:dyDescent="0.25">
      <c r="A3270" s="3"/>
      <c r="B3270" s="3"/>
      <c r="C3270" s="3"/>
      <c r="D3270" s="3"/>
      <c r="E3270" s="3"/>
      <c r="F3270" s="3"/>
      <c r="G3270" s="3"/>
      <c r="H3270" s="3"/>
    </row>
    <row r="3271" spans="1:8" x14ac:dyDescent="0.25">
      <c r="A3271" s="3"/>
      <c r="B3271" s="3"/>
      <c r="C3271" s="3"/>
      <c r="D3271" s="3"/>
      <c r="E3271" s="3"/>
      <c r="F3271" s="3"/>
      <c r="G3271" s="3"/>
      <c r="H3271" s="3"/>
    </row>
    <row r="3272" spans="1:8" x14ac:dyDescent="0.25">
      <c r="A3272" s="3"/>
      <c r="B3272" s="3"/>
      <c r="C3272" s="3"/>
      <c r="D3272" s="3"/>
      <c r="E3272" s="3"/>
      <c r="F3272" s="3"/>
      <c r="G3272" s="3"/>
      <c r="H3272" s="3"/>
    </row>
    <row r="3273" spans="1:8" x14ac:dyDescent="0.25">
      <c r="A3273" s="3"/>
      <c r="B3273" s="3"/>
      <c r="C3273" s="3"/>
      <c r="D3273" s="3"/>
      <c r="E3273" s="3"/>
      <c r="F3273" s="3"/>
      <c r="G3273" s="3"/>
      <c r="H3273" s="3"/>
    </row>
    <row r="3274" spans="1:8" x14ac:dyDescent="0.25">
      <c r="A3274" s="3"/>
      <c r="B3274" s="3"/>
      <c r="C3274" s="3"/>
      <c r="D3274" s="3"/>
      <c r="E3274" s="3"/>
      <c r="F3274" s="3"/>
      <c r="G3274" s="3"/>
      <c r="H3274" s="3"/>
    </row>
    <row r="3275" spans="1:8" x14ac:dyDescent="0.25">
      <c r="A3275" s="3"/>
      <c r="B3275" s="3"/>
      <c r="C3275" s="3"/>
      <c r="D3275" s="3"/>
      <c r="E3275" s="3"/>
      <c r="F3275" s="3"/>
      <c r="G3275" s="3"/>
      <c r="H3275" s="3"/>
    </row>
    <row r="3276" spans="1:8" x14ac:dyDescent="0.25">
      <c r="A3276" s="3"/>
      <c r="B3276" s="3"/>
      <c r="C3276" s="3"/>
      <c r="D3276" s="3"/>
      <c r="E3276" s="3"/>
      <c r="F3276" s="3"/>
      <c r="G3276" s="3"/>
      <c r="H3276" s="3"/>
    </row>
    <row r="3277" spans="1:8" x14ac:dyDescent="0.25">
      <c r="A3277" s="3"/>
      <c r="B3277" s="3"/>
      <c r="C3277" s="3"/>
      <c r="D3277" s="3"/>
      <c r="E3277" s="3"/>
      <c r="F3277" s="3"/>
      <c r="G3277" s="3"/>
      <c r="H3277" s="3"/>
    </row>
    <row r="3278" spans="1:8" x14ac:dyDescent="0.25">
      <c r="A3278" s="3"/>
      <c r="B3278" s="3"/>
      <c r="C3278" s="3"/>
      <c r="D3278" s="3"/>
      <c r="E3278" s="3"/>
      <c r="F3278" s="3"/>
      <c r="G3278" s="3"/>
      <c r="H3278" s="3"/>
    </row>
    <row r="3279" spans="1:8" x14ac:dyDescent="0.25">
      <c r="A3279" s="3"/>
      <c r="B3279" s="3"/>
      <c r="C3279" s="3"/>
      <c r="D3279" s="3"/>
      <c r="E3279" s="3"/>
      <c r="F3279" s="3"/>
      <c r="G3279" s="3"/>
      <c r="H3279" s="3"/>
    </row>
    <row r="3280" spans="1:8" x14ac:dyDescent="0.25">
      <c r="A3280" s="3"/>
      <c r="B3280" s="3"/>
      <c r="C3280" s="3"/>
      <c r="D3280" s="3"/>
      <c r="E3280" s="3"/>
      <c r="F3280" s="3"/>
      <c r="G3280" s="3"/>
      <c r="H3280" s="3"/>
    </row>
    <row r="3281" spans="1:8" x14ac:dyDescent="0.25">
      <c r="A3281" s="3"/>
      <c r="B3281" s="3"/>
      <c r="C3281" s="3"/>
      <c r="D3281" s="3"/>
      <c r="E3281" s="3"/>
      <c r="F3281" s="3"/>
      <c r="G3281" s="3"/>
      <c r="H3281" s="3"/>
    </row>
    <row r="3282" spans="1:8" x14ac:dyDescent="0.25">
      <c r="A3282" s="3"/>
      <c r="B3282" s="3"/>
      <c r="C3282" s="3"/>
      <c r="D3282" s="3"/>
      <c r="E3282" s="3"/>
      <c r="F3282" s="3"/>
      <c r="G3282" s="3"/>
      <c r="H3282" s="3"/>
    </row>
    <row r="3283" spans="1:8" x14ac:dyDescent="0.25">
      <c r="A3283" s="3"/>
      <c r="B3283" s="3"/>
      <c r="C3283" s="3"/>
      <c r="D3283" s="3"/>
      <c r="E3283" s="3"/>
      <c r="F3283" s="3"/>
      <c r="G3283" s="3"/>
      <c r="H3283" s="3"/>
    </row>
    <row r="3284" spans="1:8" x14ac:dyDescent="0.25">
      <c r="A3284" s="3"/>
      <c r="B3284" s="3"/>
      <c r="C3284" s="3"/>
      <c r="D3284" s="3"/>
      <c r="E3284" s="3"/>
      <c r="F3284" s="3"/>
      <c r="G3284" s="3"/>
      <c r="H3284" s="3"/>
    </row>
    <row r="3285" spans="1:8" x14ac:dyDescent="0.25">
      <c r="A3285" s="3"/>
      <c r="B3285" s="3"/>
      <c r="C3285" s="3"/>
      <c r="D3285" s="3"/>
      <c r="E3285" s="3"/>
      <c r="F3285" s="3"/>
      <c r="G3285" s="3"/>
      <c r="H3285" s="3"/>
    </row>
    <row r="3286" spans="1:8" x14ac:dyDescent="0.25">
      <c r="A3286" s="3"/>
      <c r="B3286" s="3"/>
      <c r="C3286" s="3"/>
      <c r="D3286" s="3"/>
      <c r="E3286" s="3"/>
      <c r="F3286" s="3"/>
      <c r="G3286" s="3"/>
      <c r="H3286" s="3"/>
    </row>
    <row r="3287" spans="1:8" x14ac:dyDescent="0.25">
      <c r="A3287" s="3"/>
      <c r="B3287" s="3"/>
      <c r="C3287" s="3"/>
      <c r="D3287" s="3"/>
      <c r="E3287" s="3"/>
      <c r="F3287" s="3"/>
      <c r="G3287" s="3"/>
      <c r="H3287" s="3"/>
    </row>
    <row r="3288" spans="1:8" x14ac:dyDescent="0.25">
      <c r="A3288" s="3"/>
      <c r="B3288" s="3"/>
      <c r="C3288" s="3"/>
      <c r="D3288" s="3"/>
      <c r="E3288" s="3"/>
      <c r="F3288" s="3"/>
      <c r="G3288" s="3"/>
      <c r="H3288" s="3"/>
    </row>
    <row r="3289" spans="1:8" x14ac:dyDescent="0.25">
      <c r="A3289" s="3"/>
      <c r="B3289" s="3"/>
      <c r="C3289" s="3"/>
      <c r="D3289" s="3"/>
      <c r="E3289" s="3"/>
      <c r="F3289" s="3"/>
      <c r="G3289" s="3"/>
      <c r="H3289" s="3"/>
    </row>
    <row r="3290" spans="1:8" x14ac:dyDescent="0.25">
      <c r="A3290" s="3"/>
      <c r="B3290" s="3"/>
      <c r="C3290" s="3"/>
      <c r="D3290" s="3"/>
      <c r="E3290" s="3"/>
      <c r="F3290" s="3"/>
      <c r="G3290" s="3"/>
      <c r="H3290" s="3"/>
    </row>
    <row r="3291" spans="1:8" x14ac:dyDescent="0.25">
      <c r="A3291" s="3"/>
      <c r="B3291" s="3"/>
      <c r="C3291" s="3"/>
      <c r="D3291" s="3"/>
      <c r="E3291" s="3"/>
      <c r="F3291" s="3"/>
      <c r="G3291" s="3"/>
      <c r="H3291" s="3"/>
    </row>
    <row r="3292" spans="1:8" x14ac:dyDescent="0.25">
      <c r="A3292" s="3"/>
      <c r="B3292" s="3"/>
      <c r="C3292" s="3"/>
      <c r="D3292" s="3"/>
      <c r="E3292" s="3"/>
      <c r="F3292" s="3"/>
      <c r="G3292" s="3"/>
      <c r="H3292" s="3"/>
    </row>
    <row r="3293" spans="1:8" x14ac:dyDescent="0.25">
      <c r="A3293" s="3"/>
      <c r="B3293" s="3"/>
      <c r="C3293" s="3"/>
      <c r="D3293" s="3"/>
      <c r="E3293" s="3"/>
      <c r="F3293" s="3"/>
      <c r="G3293" s="3"/>
      <c r="H3293" s="3"/>
    </row>
    <row r="3294" spans="1:8" x14ac:dyDescent="0.25">
      <c r="A3294" s="3"/>
      <c r="B3294" s="3"/>
      <c r="C3294" s="3"/>
      <c r="D3294" s="3"/>
      <c r="E3294" s="3"/>
      <c r="F3294" s="3"/>
      <c r="G3294" s="3"/>
      <c r="H3294" s="3"/>
    </row>
    <row r="3295" spans="1:8" x14ac:dyDescent="0.25">
      <c r="A3295" s="3"/>
      <c r="B3295" s="3"/>
      <c r="C3295" s="3"/>
      <c r="D3295" s="3"/>
      <c r="E3295" s="3"/>
      <c r="F3295" s="3"/>
      <c r="G3295" s="3"/>
      <c r="H3295" s="3"/>
    </row>
    <row r="3296" spans="1:8" x14ac:dyDescent="0.25">
      <c r="A3296" s="3"/>
      <c r="B3296" s="3"/>
      <c r="C3296" s="3"/>
      <c r="D3296" s="3"/>
      <c r="E3296" s="3"/>
      <c r="F3296" s="3"/>
      <c r="G3296" s="3"/>
      <c r="H3296" s="3"/>
    </row>
    <row r="3297" spans="1:8" x14ac:dyDescent="0.25">
      <c r="A3297" s="3"/>
      <c r="B3297" s="3"/>
      <c r="C3297" s="3"/>
      <c r="D3297" s="3"/>
      <c r="E3297" s="3"/>
      <c r="F3297" s="3"/>
      <c r="G3297" s="3"/>
      <c r="H3297" s="3"/>
    </row>
    <row r="3298" spans="1:8" x14ac:dyDescent="0.25">
      <c r="A3298" s="3"/>
      <c r="B3298" s="3"/>
      <c r="C3298" s="3"/>
      <c r="D3298" s="3"/>
      <c r="E3298" s="3"/>
      <c r="F3298" s="3"/>
      <c r="G3298" s="3"/>
      <c r="H3298" s="3"/>
    </row>
    <row r="3299" spans="1:8" x14ac:dyDescent="0.25">
      <c r="A3299" s="3"/>
      <c r="B3299" s="3"/>
      <c r="C3299" s="3"/>
      <c r="D3299" s="3"/>
      <c r="E3299" s="3"/>
      <c r="F3299" s="3"/>
      <c r="G3299" s="3"/>
      <c r="H3299" s="3"/>
    </row>
    <row r="3300" spans="1:8" x14ac:dyDescent="0.25">
      <c r="A3300" s="3"/>
      <c r="B3300" s="3"/>
      <c r="C3300" s="3"/>
      <c r="D3300" s="3"/>
      <c r="E3300" s="3"/>
      <c r="F3300" s="3"/>
      <c r="G3300" s="3"/>
      <c r="H3300" s="3"/>
    </row>
    <row r="3301" spans="1:8" x14ac:dyDescent="0.25">
      <c r="A3301" s="3"/>
      <c r="B3301" s="3"/>
      <c r="C3301" s="3"/>
      <c r="D3301" s="3"/>
      <c r="E3301" s="3"/>
      <c r="F3301" s="3"/>
      <c r="G3301" s="3"/>
      <c r="H3301" s="3"/>
    </row>
    <row r="3302" spans="1:8" x14ac:dyDescent="0.25">
      <c r="A3302" s="3"/>
      <c r="B3302" s="3"/>
      <c r="C3302" s="3"/>
      <c r="D3302" s="3"/>
      <c r="E3302" s="3"/>
      <c r="F3302" s="3"/>
      <c r="G3302" s="3"/>
      <c r="H3302" s="3"/>
    </row>
    <row r="3303" spans="1:8" x14ac:dyDescent="0.25">
      <c r="A3303" s="3"/>
      <c r="B3303" s="3"/>
      <c r="C3303" s="3"/>
      <c r="D3303" s="3"/>
      <c r="E3303" s="3"/>
      <c r="F3303" s="3"/>
      <c r="G3303" s="3"/>
      <c r="H3303" s="3"/>
    </row>
    <row r="3304" spans="1:8" x14ac:dyDescent="0.25">
      <c r="A3304" s="3"/>
      <c r="B3304" s="3"/>
      <c r="C3304" s="3"/>
      <c r="D3304" s="3"/>
      <c r="E3304" s="3"/>
      <c r="F3304" s="3"/>
      <c r="G3304" s="3"/>
      <c r="H3304" s="3"/>
    </row>
    <row r="3305" spans="1:8" x14ac:dyDescent="0.25">
      <c r="A3305" s="3"/>
      <c r="B3305" s="3"/>
      <c r="C3305" s="3"/>
      <c r="D3305" s="3"/>
      <c r="E3305" s="3"/>
      <c r="F3305" s="3"/>
      <c r="G3305" s="3"/>
      <c r="H3305" s="3"/>
    </row>
    <row r="3306" spans="1:8" x14ac:dyDescent="0.25">
      <c r="A3306" s="3"/>
      <c r="B3306" s="3"/>
      <c r="C3306" s="3"/>
      <c r="D3306" s="3"/>
      <c r="E3306" s="3"/>
      <c r="F3306" s="3"/>
      <c r="G3306" s="3"/>
      <c r="H3306" s="3"/>
    </row>
    <row r="3307" spans="1:8" x14ac:dyDescent="0.25">
      <c r="A3307" s="3"/>
      <c r="B3307" s="3"/>
      <c r="C3307" s="3"/>
      <c r="D3307" s="3"/>
      <c r="E3307" s="3"/>
      <c r="F3307" s="3"/>
      <c r="G3307" s="3"/>
      <c r="H3307" s="3"/>
    </row>
    <row r="3308" spans="1:8" x14ac:dyDescent="0.25">
      <c r="A3308" s="3"/>
      <c r="B3308" s="3"/>
      <c r="C3308" s="3"/>
      <c r="D3308" s="3"/>
      <c r="E3308" s="3"/>
      <c r="F3308" s="3"/>
      <c r="G3308" s="3"/>
      <c r="H3308" s="3"/>
    </row>
    <row r="3309" spans="1:8" x14ac:dyDescent="0.25">
      <c r="A3309" s="3"/>
      <c r="B3309" s="3"/>
      <c r="C3309" s="3"/>
      <c r="D3309" s="3"/>
      <c r="E3309" s="3"/>
      <c r="F3309" s="3"/>
      <c r="G3309" s="3"/>
      <c r="H3309" s="3"/>
    </row>
    <row r="3310" spans="1:8" x14ac:dyDescent="0.25">
      <c r="A3310" s="3"/>
      <c r="B3310" s="3"/>
      <c r="C3310" s="3"/>
      <c r="D3310" s="3"/>
      <c r="E3310" s="3"/>
      <c r="F3310" s="3"/>
      <c r="G3310" s="3"/>
      <c r="H3310" s="3"/>
    </row>
    <row r="3311" spans="1:8" x14ac:dyDescent="0.25">
      <c r="A3311" s="3"/>
      <c r="B3311" s="3"/>
      <c r="C3311" s="3"/>
      <c r="D3311" s="3"/>
      <c r="E3311" s="3"/>
      <c r="F3311" s="3"/>
      <c r="G3311" s="3"/>
      <c r="H3311" s="3"/>
    </row>
    <row r="3312" spans="1:8" x14ac:dyDescent="0.25">
      <c r="A3312" s="3"/>
      <c r="B3312" s="3"/>
      <c r="C3312" s="3"/>
      <c r="D3312" s="3"/>
      <c r="E3312" s="3"/>
      <c r="F3312" s="3"/>
      <c r="G3312" s="3"/>
      <c r="H3312" s="3"/>
    </row>
    <row r="3313" spans="1:8" x14ac:dyDescent="0.25">
      <c r="A3313" s="3"/>
      <c r="B3313" s="3"/>
      <c r="C3313" s="3"/>
      <c r="D3313" s="3"/>
      <c r="E3313" s="3"/>
      <c r="F3313" s="3"/>
      <c r="G3313" s="3"/>
      <c r="H3313" s="3"/>
    </row>
    <row r="3314" spans="1:8" x14ac:dyDescent="0.25">
      <c r="A3314" s="3"/>
      <c r="B3314" s="3"/>
      <c r="C3314" s="3"/>
      <c r="D3314" s="3"/>
      <c r="E3314" s="3"/>
      <c r="F3314" s="3"/>
      <c r="G3314" s="3"/>
      <c r="H3314" s="3"/>
    </row>
    <row r="3315" spans="1:8" x14ac:dyDescent="0.25">
      <c r="A3315" s="3"/>
      <c r="B3315" s="3"/>
      <c r="C3315" s="3"/>
      <c r="D3315" s="3"/>
      <c r="E3315" s="3"/>
      <c r="F3315" s="3"/>
      <c r="G3315" s="3"/>
      <c r="H3315" s="3"/>
    </row>
    <row r="3316" spans="1:8" x14ac:dyDescent="0.25">
      <c r="A3316" s="3"/>
      <c r="B3316" s="3"/>
      <c r="C3316" s="3"/>
      <c r="D3316" s="3"/>
      <c r="E3316" s="3"/>
      <c r="F3316" s="3"/>
      <c r="G3316" s="3"/>
      <c r="H3316" s="3"/>
    </row>
    <row r="3317" spans="1:8" x14ac:dyDescent="0.25">
      <c r="A3317" s="3"/>
      <c r="B3317" s="3"/>
      <c r="C3317" s="3"/>
      <c r="D3317" s="3"/>
      <c r="E3317" s="3"/>
      <c r="F3317" s="3"/>
      <c r="G3317" s="3"/>
      <c r="H3317" s="3"/>
    </row>
    <row r="3318" spans="1:8" x14ac:dyDescent="0.25">
      <c r="A3318" s="3"/>
      <c r="B3318" s="3"/>
      <c r="C3318" s="3"/>
      <c r="D3318" s="3"/>
      <c r="E3318" s="3"/>
      <c r="F3318" s="3"/>
      <c r="G3318" s="3"/>
      <c r="H3318" s="3"/>
    </row>
    <row r="3319" spans="1:8" x14ac:dyDescent="0.25">
      <c r="A3319" s="3"/>
      <c r="B3319" s="3"/>
      <c r="C3319" s="3"/>
      <c r="D3319" s="3"/>
      <c r="E3319" s="3"/>
      <c r="F3319" s="3"/>
      <c r="G3319" s="3"/>
      <c r="H3319" s="3"/>
    </row>
    <row r="3320" spans="1:8" x14ac:dyDescent="0.25">
      <c r="A3320" s="3"/>
      <c r="B3320" s="3"/>
      <c r="C3320" s="3"/>
      <c r="D3320" s="3"/>
      <c r="E3320" s="3"/>
      <c r="F3320" s="3"/>
      <c r="G3320" s="3"/>
      <c r="H3320" s="3"/>
    </row>
    <row r="3321" spans="1:8" x14ac:dyDescent="0.25">
      <c r="A3321" s="3"/>
      <c r="B3321" s="3"/>
      <c r="C3321" s="3"/>
      <c r="D3321" s="3"/>
      <c r="E3321" s="3"/>
      <c r="F3321" s="3"/>
      <c r="G3321" s="3"/>
      <c r="H3321" s="3"/>
    </row>
    <row r="3322" spans="1:8" x14ac:dyDescent="0.25">
      <c r="A3322" s="3"/>
      <c r="B3322" s="3"/>
      <c r="C3322" s="3"/>
      <c r="D3322" s="3"/>
      <c r="E3322" s="3"/>
      <c r="F3322" s="3"/>
      <c r="G3322" s="3"/>
      <c r="H3322" s="3"/>
    </row>
    <row r="3323" spans="1:8" x14ac:dyDescent="0.25">
      <c r="A3323" s="3"/>
      <c r="B3323" s="3"/>
      <c r="C3323" s="3"/>
      <c r="D3323" s="3"/>
      <c r="E3323" s="3"/>
      <c r="F3323" s="3"/>
      <c r="G3323" s="3"/>
      <c r="H3323" s="3"/>
    </row>
    <row r="3324" spans="1:8" x14ac:dyDescent="0.25">
      <c r="A3324" s="3"/>
      <c r="B3324" s="3"/>
      <c r="C3324" s="3"/>
      <c r="D3324" s="3"/>
      <c r="E3324" s="3"/>
      <c r="F3324" s="3"/>
      <c r="G3324" s="3"/>
      <c r="H3324" s="3"/>
    </row>
    <row r="3325" spans="1:8" x14ac:dyDescent="0.25">
      <c r="A3325" s="3"/>
      <c r="B3325" s="3"/>
      <c r="C3325" s="3"/>
      <c r="D3325" s="3"/>
      <c r="E3325" s="3"/>
      <c r="F3325" s="3"/>
      <c r="G3325" s="3"/>
      <c r="H3325" s="3"/>
    </row>
    <row r="3326" spans="1:8" x14ac:dyDescent="0.25">
      <c r="A3326" s="3"/>
      <c r="B3326" s="3"/>
      <c r="C3326" s="3"/>
      <c r="D3326" s="3"/>
      <c r="E3326" s="3"/>
      <c r="F3326" s="3"/>
      <c r="G3326" s="3"/>
      <c r="H3326" s="3"/>
    </row>
    <row r="3327" spans="1:8" x14ac:dyDescent="0.25">
      <c r="A3327" s="3"/>
      <c r="B3327" s="3"/>
      <c r="C3327" s="3"/>
      <c r="D3327" s="3"/>
      <c r="E3327" s="3"/>
      <c r="F3327" s="3"/>
      <c r="G3327" s="3"/>
      <c r="H3327" s="3"/>
    </row>
    <row r="3328" spans="1:8" x14ac:dyDescent="0.25">
      <c r="A3328" s="3"/>
      <c r="B3328" s="3"/>
      <c r="C3328" s="3"/>
      <c r="D3328" s="3"/>
      <c r="E3328" s="3"/>
      <c r="F3328" s="3"/>
      <c r="G3328" s="3"/>
      <c r="H3328" s="3"/>
    </row>
    <row r="3329" spans="1:8" x14ac:dyDescent="0.25">
      <c r="A3329" s="3"/>
      <c r="B3329" s="3"/>
      <c r="C3329" s="3"/>
      <c r="D3329" s="3"/>
      <c r="E3329" s="3"/>
      <c r="F3329" s="3"/>
      <c r="G3329" s="3"/>
      <c r="H3329" s="3"/>
    </row>
    <row r="3330" spans="1:8" x14ac:dyDescent="0.25">
      <c r="A3330" s="3"/>
      <c r="B3330" s="3"/>
      <c r="C3330" s="3"/>
      <c r="D3330" s="3"/>
      <c r="E3330" s="3"/>
      <c r="F3330" s="3"/>
      <c r="G3330" s="3"/>
      <c r="H3330" s="3"/>
    </row>
    <row r="3331" spans="1:8" x14ac:dyDescent="0.25">
      <c r="A3331" s="3"/>
      <c r="B3331" s="3"/>
      <c r="C3331" s="3"/>
      <c r="D3331" s="3"/>
      <c r="E3331" s="3"/>
      <c r="F3331" s="3"/>
      <c r="G3331" s="3"/>
      <c r="H3331" s="3"/>
    </row>
    <row r="3332" spans="1:8" x14ac:dyDescent="0.25">
      <c r="A3332" s="3"/>
      <c r="B3332" s="3"/>
      <c r="C3332" s="3"/>
      <c r="D3332" s="3"/>
      <c r="E3332" s="3"/>
      <c r="F3332" s="3"/>
      <c r="G3332" s="3"/>
      <c r="H3332" s="3"/>
    </row>
    <row r="3333" spans="1:8" x14ac:dyDescent="0.25">
      <c r="A3333" s="3"/>
      <c r="B3333" s="3"/>
      <c r="C3333" s="3"/>
      <c r="D3333" s="3"/>
      <c r="E3333" s="3"/>
      <c r="F3333" s="3"/>
      <c r="G3333" s="3"/>
      <c r="H3333" s="3"/>
    </row>
    <row r="3334" spans="1:8" x14ac:dyDescent="0.25">
      <c r="A3334" s="3"/>
      <c r="B3334" s="3"/>
      <c r="C3334" s="3"/>
      <c r="D3334" s="3"/>
      <c r="E3334" s="3"/>
      <c r="F3334" s="3"/>
      <c r="G3334" s="3"/>
      <c r="H3334" s="3"/>
    </row>
    <row r="3335" spans="1:8" x14ac:dyDescent="0.25">
      <c r="A3335" s="3"/>
      <c r="B3335" s="3"/>
      <c r="C3335" s="3"/>
      <c r="D3335" s="3"/>
      <c r="E3335" s="3"/>
      <c r="F3335" s="3"/>
      <c r="G3335" s="3"/>
      <c r="H3335" s="3"/>
    </row>
    <row r="3336" spans="1:8" x14ac:dyDescent="0.25">
      <c r="A3336" s="3"/>
      <c r="B3336" s="3"/>
      <c r="C3336" s="3"/>
      <c r="D3336" s="3"/>
      <c r="E3336" s="3"/>
      <c r="F3336" s="3"/>
      <c r="G3336" s="3"/>
      <c r="H3336" s="3"/>
    </row>
    <row r="3337" spans="1:8" x14ac:dyDescent="0.25">
      <c r="A3337" s="3"/>
      <c r="B3337" s="3"/>
      <c r="C3337" s="3"/>
      <c r="D3337" s="3"/>
      <c r="E3337" s="3"/>
      <c r="F3337" s="3"/>
      <c r="G3337" s="3"/>
      <c r="H3337" s="3"/>
    </row>
    <row r="3338" spans="1:8" x14ac:dyDescent="0.25">
      <c r="A3338" s="3"/>
      <c r="B3338" s="3"/>
      <c r="C3338" s="3"/>
      <c r="D3338" s="3"/>
      <c r="E3338" s="3"/>
      <c r="F3338" s="3"/>
      <c r="G3338" s="3"/>
      <c r="H3338" s="3"/>
    </row>
    <row r="3339" spans="1:8" x14ac:dyDescent="0.25">
      <c r="A3339" s="3"/>
      <c r="B3339" s="3"/>
      <c r="C3339" s="3"/>
      <c r="D3339" s="3"/>
      <c r="E3339" s="3"/>
      <c r="F3339" s="3"/>
      <c r="G3339" s="3"/>
      <c r="H3339" s="3"/>
    </row>
    <row r="3340" spans="1:8" x14ac:dyDescent="0.25">
      <c r="A3340" s="3"/>
      <c r="B3340" s="3"/>
      <c r="C3340" s="3"/>
      <c r="D3340" s="3"/>
      <c r="E3340" s="3"/>
      <c r="F3340" s="3"/>
      <c r="G3340" s="3"/>
      <c r="H3340" s="3"/>
    </row>
    <row r="3341" spans="1:8" x14ac:dyDescent="0.25">
      <c r="A3341" s="3"/>
      <c r="B3341" s="3"/>
      <c r="C3341" s="3"/>
      <c r="D3341" s="3"/>
      <c r="E3341" s="3"/>
      <c r="F3341" s="3"/>
      <c r="G3341" s="3"/>
      <c r="H3341" s="3"/>
    </row>
    <row r="3342" spans="1:8" x14ac:dyDescent="0.25">
      <c r="A3342" s="3"/>
      <c r="B3342" s="3"/>
      <c r="C3342" s="3"/>
      <c r="D3342" s="3"/>
      <c r="E3342" s="3"/>
      <c r="F3342" s="3"/>
      <c r="G3342" s="3"/>
      <c r="H3342" s="3"/>
    </row>
    <row r="3343" spans="1:8" x14ac:dyDescent="0.25">
      <c r="A3343" s="3"/>
      <c r="B3343" s="3"/>
      <c r="C3343" s="3"/>
      <c r="D3343" s="3"/>
      <c r="E3343" s="3"/>
      <c r="F3343" s="3"/>
      <c r="G3343" s="3"/>
      <c r="H3343" s="3"/>
    </row>
    <row r="3344" spans="1:8" x14ac:dyDescent="0.25">
      <c r="A3344" s="3"/>
      <c r="B3344" s="3"/>
      <c r="C3344" s="3"/>
      <c r="D3344" s="3"/>
      <c r="E3344" s="3"/>
      <c r="F3344" s="3"/>
      <c r="G3344" s="3"/>
      <c r="H3344" s="3"/>
    </row>
    <row r="3345" spans="1:8" x14ac:dyDescent="0.25">
      <c r="A3345" s="3"/>
      <c r="B3345" s="3"/>
      <c r="C3345" s="3"/>
      <c r="D3345" s="3"/>
      <c r="E3345" s="3"/>
      <c r="F3345" s="3"/>
      <c r="G3345" s="3"/>
      <c r="H3345" s="3"/>
    </row>
    <row r="3346" spans="1:8" x14ac:dyDescent="0.25">
      <c r="A3346" s="3"/>
      <c r="B3346" s="3"/>
      <c r="C3346" s="3"/>
      <c r="D3346" s="3"/>
      <c r="E3346" s="3"/>
      <c r="F3346" s="3"/>
      <c r="G3346" s="3"/>
      <c r="H3346" s="3"/>
    </row>
    <row r="3347" spans="1:8" x14ac:dyDescent="0.25">
      <c r="A3347" s="3"/>
      <c r="B3347" s="3"/>
      <c r="C3347" s="3"/>
      <c r="D3347" s="3"/>
      <c r="E3347" s="3"/>
      <c r="F3347" s="3"/>
      <c r="G3347" s="3"/>
      <c r="H3347" s="3"/>
    </row>
    <row r="3348" spans="1:8" x14ac:dyDescent="0.25">
      <c r="A3348" s="3"/>
      <c r="B3348" s="3"/>
      <c r="C3348" s="3"/>
      <c r="D3348" s="3"/>
      <c r="E3348" s="3"/>
      <c r="F3348" s="3"/>
      <c r="G3348" s="3"/>
      <c r="H3348" s="3"/>
    </row>
    <row r="3349" spans="1:8" x14ac:dyDescent="0.25">
      <c r="A3349" s="3"/>
      <c r="B3349" s="3"/>
      <c r="C3349" s="3"/>
      <c r="D3349" s="3"/>
      <c r="E3349" s="3"/>
      <c r="F3349" s="3"/>
      <c r="G3349" s="3"/>
      <c r="H3349" s="3"/>
    </row>
    <row r="3350" spans="1:8" x14ac:dyDescent="0.25">
      <c r="A3350" s="3"/>
      <c r="B3350" s="3"/>
      <c r="C3350" s="3"/>
      <c r="D3350" s="3"/>
      <c r="E3350" s="3"/>
      <c r="F3350" s="3"/>
      <c r="G3350" s="3"/>
      <c r="H3350" s="3"/>
    </row>
    <row r="3351" spans="1:8" x14ac:dyDescent="0.25">
      <c r="A3351" s="3"/>
      <c r="B3351" s="3"/>
      <c r="C3351" s="3"/>
      <c r="D3351" s="3"/>
      <c r="E3351" s="3"/>
      <c r="F3351" s="3"/>
      <c r="G3351" s="3"/>
      <c r="H3351" s="3"/>
    </row>
    <row r="3352" spans="1:8" x14ac:dyDescent="0.25">
      <c r="A3352" s="3"/>
      <c r="B3352" s="3"/>
      <c r="C3352" s="3"/>
      <c r="D3352" s="3"/>
      <c r="E3352" s="3"/>
      <c r="F3352" s="3"/>
      <c r="G3352" s="3"/>
      <c r="H3352" s="3"/>
    </row>
    <row r="3353" spans="1:8" x14ac:dyDescent="0.25">
      <c r="A3353" s="3"/>
      <c r="B3353" s="3"/>
      <c r="C3353" s="3"/>
      <c r="D3353" s="3"/>
      <c r="E3353" s="3"/>
      <c r="F3353" s="3"/>
      <c r="G3353" s="3"/>
      <c r="H3353" s="3"/>
    </row>
    <row r="3354" spans="1:8" x14ac:dyDescent="0.25">
      <c r="A3354" s="3"/>
      <c r="B3354" s="3"/>
      <c r="C3354" s="3"/>
      <c r="D3354" s="3"/>
      <c r="E3354" s="3"/>
      <c r="F3354" s="3"/>
      <c r="G3354" s="3"/>
      <c r="H3354" s="3"/>
    </row>
    <row r="3355" spans="1:8" x14ac:dyDescent="0.25">
      <c r="A3355" s="3"/>
      <c r="B3355" s="3"/>
      <c r="C3355" s="3"/>
      <c r="D3355" s="3"/>
      <c r="E3355" s="3"/>
      <c r="F3355" s="3"/>
      <c r="G3355" s="3"/>
      <c r="H3355" s="3"/>
    </row>
    <row r="3356" spans="1:8" x14ac:dyDescent="0.25">
      <c r="A3356" s="3"/>
      <c r="B3356" s="3"/>
      <c r="C3356" s="3"/>
      <c r="D3356" s="3"/>
      <c r="E3356" s="3"/>
      <c r="F3356" s="3"/>
      <c r="G3356" s="3"/>
      <c r="H3356" s="3"/>
    </row>
    <row r="3357" spans="1:8" x14ac:dyDescent="0.25">
      <c r="A3357" s="3"/>
      <c r="B3357" s="3"/>
      <c r="C3357" s="3"/>
      <c r="D3357" s="3"/>
      <c r="E3357" s="3"/>
      <c r="F3357" s="3"/>
      <c r="G3357" s="3"/>
      <c r="H3357" s="3"/>
    </row>
    <row r="3358" spans="1:8" x14ac:dyDescent="0.25">
      <c r="A3358" s="3"/>
      <c r="B3358" s="3"/>
      <c r="C3358" s="3"/>
      <c r="D3358" s="3"/>
      <c r="E3358" s="3"/>
      <c r="F3358" s="3"/>
      <c r="G3358" s="3"/>
      <c r="H3358" s="3"/>
    </row>
    <row r="3359" spans="1:8" x14ac:dyDescent="0.25">
      <c r="A3359" s="3"/>
      <c r="B3359" s="3"/>
      <c r="C3359" s="3"/>
      <c r="D3359" s="3"/>
      <c r="E3359" s="3"/>
      <c r="F3359" s="3"/>
      <c r="G3359" s="3"/>
      <c r="H3359" s="3"/>
    </row>
    <row r="3360" spans="1:8" x14ac:dyDescent="0.25">
      <c r="A3360" s="3"/>
      <c r="B3360" s="3"/>
      <c r="C3360" s="3"/>
      <c r="D3360" s="3"/>
      <c r="E3360" s="3"/>
      <c r="F3360" s="3"/>
      <c r="G3360" s="3"/>
      <c r="H3360" s="3"/>
    </row>
    <row r="3361" spans="1:8" x14ac:dyDescent="0.25">
      <c r="A3361" s="3"/>
      <c r="B3361" s="3"/>
      <c r="C3361" s="3"/>
      <c r="D3361" s="3"/>
      <c r="E3361" s="3"/>
      <c r="F3361" s="3"/>
      <c r="G3361" s="3"/>
      <c r="H3361" s="3"/>
    </row>
    <row r="3362" spans="1:8" x14ac:dyDescent="0.25">
      <c r="A3362" s="3"/>
      <c r="B3362" s="3"/>
      <c r="C3362" s="3"/>
      <c r="D3362" s="3"/>
      <c r="E3362" s="3"/>
      <c r="F3362" s="3"/>
      <c r="G3362" s="3"/>
      <c r="H3362" s="3"/>
    </row>
    <row r="3363" spans="1:8" x14ac:dyDescent="0.25">
      <c r="A3363" s="3"/>
      <c r="B3363" s="3"/>
      <c r="C3363" s="3"/>
      <c r="D3363" s="3"/>
      <c r="E3363" s="3"/>
      <c r="F3363" s="3"/>
      <c r="G3363" s="3"/>
      <c r="H3363" s="3"/>
    </row>
    <row r="3364" spans="1:8" x14ac:dyDescent="0.25">
      <c r="A3364" s="3"/>
      <c r="B3364" s="3"/>
      <c r="C3364" s="3"/>
      <c r="D3364" s="3"/>
      <c r="E3364" s="3"/>
      <c r="F3364" s="3"/>
      <c r="G3364" s="3"/>
      <c r="H3364" s="3"/>
    </row>
    <row r="3365" spans="1:8" x14ac:dyDescent="0.25">
      <c r="A3365" s="3"/>
      <c r="B3365" s="3"/>
      <c r="C3365" s="3"/>
      <c r="D3365" s="3"/>
      <c r="E3365" s="3"/>
      <c r="F3365" s="3"/>
      <c r="G3365" s="3"/>
      <c r="H3365" s="3"/>
    </row>
    <row r="3366" spans="1:8" x14ac:dyDescent="0.25">
      <c r="A3366" s="3"/>
      <c r="B3366" s="3"/>
      <c r="C3366" s="3"/>
      <c r="D3366" s="3"/>
      <c r="E3366" s="3"/>
      <c r="F3366" s="3"/>
      <c r="G3366" s="3"/>
      <c r="H3366" s="3"/>
    </row>
    <row r="3367" spans="1:8" x14ac:dyDescent="0.25">
      <c r="A3367" s="3"/>
      <c r="B3367" s="3"/>
      <c r="C3367" s="3"/>
      <c r="D3367" s="3"/>
      <c r="E3367" s="3"/>
      <c r="F3367" s="3"/>
      <c r="G3367" s="3"/>
      <c r="H3367" s="3"/>
    </row>
    <row r="3368" spans="1:8" x14ac:dyDescent="0.25">
      <c r="A3368" s="3"/>
      <c r="B3368" s="3"/>
      <c r="C3368" s="3"/>
      <c r="D3368" s="3"/>
      <c r="E3368" s="3"/>
      <c r="F3368" s="3"/>
      <c r="G3368" s="3"/>
      <c r="H3368" s="3"/>
    </row>
    <row r="3369" spans="1:8" x14ac:dyDescent="0.25">
      <c r="A3369" s="3"/>
      <c r="B3369" s="3"/>
      <c r="C3369" s="3"/>
      <c r="D3369" s="3"/>
      <c r="E3369" s="3"/>
      <c r="F3369" s="3"/>
      <c r="G3369" s="3"/>
      <c r="H3369" s="3"/>
    </row>
    <row r="3370" spans="1:8" x14ac:dyDescent="0.25">
      <c r="A3370" s="3"/>
      <c r="B3370" s="3"/>
      <c r="C3370" s="3"/>
      <c r="D3370" s="3"/>
      <c r="E3370" s="3"/>
      <c r="F3370" s="3"/>
      <c r="G3370" s="3"/>
      <c r="H3370" s="3"/>
    </row>
    <row r="3371" spans="1:8" x14ac:dyDescent="0.25">
      <c r="A3371" s="3"/>
      <c r="B3371" s="3"/>
      <c r="C3371" s="3"/>
      <c r="D3371" s="3"/>
      <c r="E3371" s="3"/>
      <c r="F3371" s="3"/>
      <c r="G3371" s="3"/>
      <c r="H3371" s="3"/>
    </row>
    <row r="3372" spans="1:8" x14ac:dyDescent="0.25">
      <c r="A3372" s="3"/>
      <c r="B3372" s="3"/>
      <c r="C3372" s="3"/>
      <c r="D3372" s="3"/>
      <c r="E3372" s="3"/>
      <c r="F3372" s="3"/>
      <c r="G3372" s="3"/>
      <c r="H3372" s="3"/>
    </row>
    <row r="3373" spans="1:8" x14ac:dyDescent="0.25">
      <c r="A3373" s="3"/>
      <c r="B3373" s="3"/>
      <c r="C3373" s="3"/>
      <c r="D3373" s="3"/>
      <c r="E3373" s="3"/>
      <c r="F3373" s="3"/>
      <c r="G3373" s="3"/>
      <c r="H3373" s="3"/>
    </row>
    <row r="3374" spans="1:8" x14ac:dyDescent="0.25">
      <c r="A3374" s="3"/>
      <c r="B3374" s="3"/>
      <c r="C3374" s="3"/>
      <c r="D3374" s="3"/>
      <c r="E3374" s="3"/>
      <c r="F3374" s="3"/>
      <c r="G3374" s="3"/>
      <c r="H3374" s="3"/>
    </row>
    <row r="3375" spans="1:8" x14ac:dyDescent="0.25">
      <c r="A3375" s="3"/>
      <c r="B3375" s="3"/>
      <c r="C3375" s="3"/>
      <c r="D3375" s="3"/>
      <c r="E3375" s="3"/>
      <c r="F3375" s="3"/>
      <c r="G3375" s="3"/>
      <c r="H3375" s="3"/>
    </row>
    <row r="3376" spans="1:8" x14ac:dyDescent="0.25">
      <c r="A3376" s="3"/>
      <c r="B3376" s="3"/>
      <c r="C3376" s="3"/>
      <c r="D3376" s="3"/>
      <c r="E3376" s="3"/>
      <c r="F3376" s="3"/>
      <c r="G3376" s="3"/>
      <c r="H3376" s="3"/>
    </row>
    <row r="3377" spans="1:8" x14ac:dyDescent="0.25">
      <c r="A3377" s="3"/>
      <c r="B3377" s="3"/>
      <c r="C3377" s="3"/>
      <c r="D3377" s="3"/>
      <c r="E3377" s="3"/>
      <c r="F3377" s="3"/>
      <c r="G3377" s="3"/>
      <c r="H3377" s="3"/>
    </row>
    <row r="3378" spans="1:8" x14ac:dyDescent="0.25">
      <c r="A3378" s="3"/>
      <c r="B3378" s="3"/>
      <c r="C3378" s="3"/>
      <c r="D3378" s="3"/>
      <c r="E3378" s="3"/>
      <c r="F3378" s="3"/>
      <c r="G3378" s="3"/>
      <c r="H3378" s="3"/>
    </row>
    <row r="3379" spans="1:8" x14ac:dyDescent="0.25">
      <c r="A3379" s="3"/>
      <c r="B3379" s="3"/>
      <c r="C3379" s="3"/>
      <c r="D3379" s="3"/>
      <c r="E3379" s="3"/>
      <c r="F3379" s="3"/>
      <c r="G3379" s="3"/>
      <c r="H3379" s="3"/>
    </row>
    <row r="3380" spans="1:8" x14ac:dyDescent="0.25">
      <c r="A3380" s="3"/>
      <c r="B3380" s="3"/>
      <c r="C3380" s="3"/>
      <c r="D3380" s="3"/>
      <c r="E3380" s="3"/>
      <c r="F3380" s="3"/>
      <c r="G3380" s="3"/>
      <c r="H3380" s="3"/>
    </row>
    <row r="3381" spans="1:8" x14ac:dyDescent="0.25">
      <c r="A3381" s="3"/>
      <c r="B3381" s="3"/>
      <c r="C3381" s="3"/>
      <c r="D3381" s="3"/>
      <c r="E3381" s="3"/>
      <c r="F3381" s="3"/>
      <c r="G3381" s="3"/>
      <c r="H3381" s="3"/>
    </row>
    <row r="3382" spans="1:8" x14ac:dyDescent="0.25">
      <c r="A3382" s="3"/>
      <c r="B3382" s="3"/>
      <c r="C3382" s="3"/>
      <c r="D3382" s="3"/>
      <c r="E3382" s="3"/>
      <c r="F3382" s="3"/>
      <c r="G3382" s="3"/>
      <c r="H3382" s="3"/>
    </row>
    <row r="3383" spans="1:8" x14ac:dyDescent="0.25">
      <c r="A3383" s="3"/>
      <c r="B3383" s="3"/>
      <c r="C3383" s="3"/>
      <c r="D3383" s="3"/>
      <c r="E3383" s="3"/>
      <c r="F3383" s="3"/>
      <c r="G3383" s="3"/>
      <c r="H3383" s="3"/>
    </row>
    <row r="3384" spans="1:8" x14ac:dyDescent="0.25">
      <c r="A3384" s="3"/>
      <c r="B3384" s="3"/>
      <c r="C3384" s="3"/>
      <c r="D3384" s="3"/>
      <c r="E3384" s="3"/>
      <c r="F3384" s="3"/>
      <c r="G3384" s="3"/>
      <c r="H3384" s="3"/>
    </row>
    <row r="3385" spans="1:8" x14ac:dyDescent="0.25">
      <c r="A3385" s="3"/>
      <c r="B3385" s="3"/>
      <c r="C3385" s="3"/>
      <c r="D3385" s="3"/>
      <c r="E3385" s="3"/>
      <c r="F3385" s="3"/>
      <c r="G3385" s="3"/>
      <c r="H3385" s="3"/>
    </row>
    <row r="3386" spans="1:8" x14ac:dyDescent="0.25">
      <c r="A3386" s="3"/>
      <c r="B3386" s="3"/>
      <c r="C3386" s="3"/>
      <c r="D3386" s="3"/>
      <c r="E3386" s="3"/>
      <c r="F3386" s="3"/>
      <c r="G3386" s="3"/>
      <c r="H3386" s="3"/>
    </row>
    <row r="3387" spans="1:8" x14ac:dyDescent="0.25">
      <c r="A3387" s="3"/>
      <c r="B3387" s="3"/>
      <c r="C3387" s="3"/>
      <c r="D3387" s="3"/>
      <c r="E3387" s="3"/>
      <c r="F3387" s="3"/>
      <c r="G3387" s="3"/>
      <c r="H3387" s="3"/>
    </row>
    <row r="3388" spans="1:8" x14ac:dyDescent="0.25">
      <c r="A3388" s="3"/>
      <c r="B3388" s="3"/>
      <c r="C3388" s="3"/>
      <c r="D3388" s="3"/>
      <c r="E3388" s="3"/>
      <c r="F3388" s="3"/>
      <c r="G3388" s="3"/>
      <c r="H3388" s="3"/>
    </row>
    <row r="3389" spans="1:8" x14ac:dyDescent="0.25">
      <c r="A3389" s="3"/>
      <c r="B3389" s="3"/>
      <c r="C3389" s="3"/>
      <c r="D3389" s="3"/>
      <c r="E3389" s="3"/>
      <c r="F3389" s="3"/>
      <c r="G3389" s="3"/>
      <c r="H3389" s="3"/>
    </row>
    <row r="3390" spans="1:8" x14ac:dyDescent="0.25">
      <c r="A3390" s="3"/>
      <c r="B3390" s="3"/>
      <c r="C3390" s="3"/>
      <c r="D3390" s="3"/>
      <c r="E3390" s="3"/>
      <c r="F3390" s="3"/>
      <c r="G3390" s="3"/>
      <c r="H3390" s="3"/>
    </row>
    <row r="3391" spans="1:8" x14ac:dyDescent="0.25">
      <c r="A3391" s="3"/>
      <c r="B3391" s="3"/>
      <c r="C3391" s="3"/>
      <c r="D3391" s="3"/>
      <c r="E3391" s="3"/>
      <c r="F3391" s="3"/>
      <c r="G3391" s="3"/>
      <c r="H3391" s="3"/>
    </row>
    <row r="3392" spans="1:8" x14ac:dyDescent="0.25">
      <c r="A3392" s="3"/>
      <c r="B3392" s="3"/>
      <c r="C3392" s="3"/>
      <c r="D3392" s="3"/>
      <c r="E3392" s="3"/>
      <c r="F3392" s="3"/>
      <c r="G3392" s="3"/>
      <c r="H3392" s="3"/>
    </row>
    <row r="3393" spans="1:8" x14ac:dyDescent="0.25">
      <c r="A3393" s="3"/>
      <c r="B3393" s="3"/>
      <c r="C3393" s="3"/>
      <c r="D3393" s="3"/>
      <c r="E3393" s="3"/>
      <c r="F3393" s="3"/>
      <c r="G3393" s="3"/>
      <c r="H3393" s="3"/>
    </row>
    <row r="3394" spans="1:8" x14ac:dyDescent="0.25">
      <c r="A3394" s="3"/>
      <c r="B3394" s="3"/>
      <c r="C3394" s="3"/>
      <c r="D3394" s="3"/>
      <c r="E3394" s="3"/>
      <c r="F3394" s="3"/>
      <c r="G3394" s="3"/>
      <c r="H3394" s="3"/>
    </row>
    <row r="3395" spans="1:8" x14ac:dyDescent="0.25">
      <c r="A3395" s="3"/>
      <c r="B3395" s="3"/>
      <c r="C3395" s="3"/>
      <c r="D3395" s="3"/>
      <c r="E3395" s="3"/>
      <c r="F3395" s="3"/>
      <c r="G3395" s="3"/>
      <c r="H3395" s="3"/>
    </row>
    <row r="3396" spans="1:8" x14ac:dyDescent="0.25">
      <c r="A3396" s="3"/>
      <c r="B3396" s="3"/>
      <c r="C3396" s="3"/>
      <c r="D3396" s="3"/>
      <c r="E3396" s="3"/>
      <c r="F3396" s="3"/>
      <c r="G3396" s="3"/>
      <c r="H3396" s="3"/>
    </row>
    <row r="3397" spans="1:8" x14ac:dyDescent="0.25">
      <c r="A3397" s="3"/>
      <c r="B3397" s="3"/>
      <c r="C3397" s="3"/>
      <c r="D3397" s="3"/>
      <c r="E3397" s="3"/>
      <c r="F3397" s="3"/>
      <c r="G3397" s="3"/>
      <c r="H3397" s="3"/>
    </row>
    <row r="3398" spans="1:8" x14ac:dyDescent="0.25">
      <c r="A3398" s="3"/>
      <c r="B3398" s="3"/>
      <c r="C3398" s="3"/>
      <c r="D3398" s="3"/>
      <c r="E3398" s="3"/>
      <c r="F3398" s="3"/>
      <c r="G3398" s="3"/>
      <c r="H3398" s="3"/>
    </row>
    <row r="3399" spans="1:8" x14ac:dyDescent="0.25">
      <c r="A3399" s="3"/>
      <c r="B3399" s="3"/>
      <c r="C3399" s="3"/>
      <c r="D3399" s="3"/>
      <c r="E3399" s="3"/>
      <c r="F3399" s="3"/>
      <c r="G3399" s="3"/>
      <c r="H3399" s="3"/>
    </row>
    <row r="3400" spans="1:8" x14ac:dyDescent="0.25">
      <c r="A3400" s="3"/>
      <c r="B3400" s="3"/>
      <c r="C3400" s="3"/>
      <c r="D3400" s="3"/>
      <c r="E3400" s="3"/>
      <c r="F3400" s="3"/>
      <c r="G3400" s="3"/>
      <c r="H3400" s="3"/>
    </row>
    <row r="3401" spans="1:8" x14ac:dyDescent="0.25">
      <c r="A3401" s="3"/>
      <c r="B3401" s="3"/>
      <c r="C3401" s="3"/>
      <c r="D3401" s="3"/>
      <c r="E3401" s="3"/>
      <c r="F3401" s="3"/>
      <c r="G3401" s="3"/>
      <c r="H3401" s="3"/>
    </row>
    <row r="3402" spans="1:8" x14ac:dyDescent="0.25">
      <c r="A3402" s="3"/>
      <c r="B3402" s="3"/>
      <c r="C3402" s="3"/>
      <c r="D3402" s="3"/>
      <c r="E3402" s="3"/>
      <c r="F3402" s="3"/>
      <c r="G3402" s="3"/>
      <c r="H3402" s="3"/>
    </row>
    <row r="3403" spans="1:8" x14ac:dyDescent="0.25">
      <c r="A3403" s="3"/>
      <c r="B3403" s="3"/>
      <c r="C3403" s="3"/>
      <c r="D3403" s="3"/>
      <c r="E3403" s="3"/>
      <c r="F3403" s="3"/>
      <c r="G3403" s="3"/>
      <c r="H3403" s="3"/>
    </row>
    <row r="3404" spans="1:8" x14ac:dyDescent="0.25">
      <c r="A3404" s="3"/>
      <c r="B3404" s="3"/>
      <c r="C3404" s="3"/>
      <c r="D3404" s="3"/>
      <c r="E3404" s="3"/>
      <c r="F3404" s="3"/>
      <c r="G3404" s="3"/>
      <c r="H3404" s="3"/>
    </row>
    <row r="3405" spans="1:8" x14ac:dyDescent="0.25">
      <c r="A3405" s="3"/>
      <c r="B3405" s="3"/>
      <c r="C3405" s="3"/>
      <c r="D3405" s="3"/>
      <c r="E3405" s="3"/>
      <c r="F3405" s="3"/>
      <c r="G3405" s="3"/>
      <c r="H3405" s="3"/>
    </row>
    <row r="3406" spans="1:8" x14ac:dyDescent="0.25">
      <c r="A3406" s="3"/>
      <c r="B3406" s="3"/>
      <c r="C3406" s="3"/>
      <c r="D3406" s="3"/>
      <c r="E3406" s="3"/>
      <c r="F3406" s="3"/>
      <c r="G3406" s="3"/>
      <c r="H3406" s="3"/>
    </row>
    <row r="3407" spans="1:8" x14ac:dyDescent="0.25">
      <c r="A3407" s="3"/>
      <c r="B3407" s="3"/>
      <c r="C3407" s="3"/>
      <c r="D3407" s="3"/>
      <c r="E3407" s="3"/>
      <c r="F3407" s="3"/>
      <c r="G3407" s="3"/>
      <c r="H3407" s="3"/>
    </row>
    <row r="3408" spans="1:8" x14ac:dyDescent="0.25">
      <c r="A3408" s="3"/>
      <c r="B3408" s="3"/>
      <c r="C3408" s="3"/>
      <c r="D3408" s="3"/>
      <c r="E3408" s="3"/>
      <c r="F3408" s="3"/>
      <c r="G3408" s="3"/>
      <c r="H3408" s="3"/>
    </row>
    <row r="3409" spans="1:8" x14ac:dyDescent="0.25">
      <c r="A3409" s="3"/>
      <c r="B3409" s="3"/>
      <c r="C3409" s="3"/>
      <c r="D3409" s="3"/>
      <c r="E3409" s="3"/>
      <c r="F3409" s="3"/>
      <c r="G3409" s="3"/>
      <c r="H3409" s="3"/>
    </row>
    <row r="3410" spans="1:8" x14ac:dyDescent="0.25">
      <c r="A3410" s="3"/>
      <c r="B3410" s="3"/>
      <c r="C3410" s="3"/>
      <c r="D3410" s="3"/>
      <c r="E3410" s="3"/>
      <c r="F3410" s="3"/>
      <c r="G3410" s="3"/>
      <c r="H3410" s="3"/>
    </row>
    <row r="3411" spans="1:8" x14ac:dyDescent="0.25">
      <c r="A3411" s="3"/>
      <c r="B3411" s="3"/>
      <c r="C3411" s="3"/>
      <c r="D3411" s="3"/>
      <c r="E3411" s="3"/>
      <c r="F3411" s="3"/>
      <c r="G3411" s="3"/>
      <c r="H3411" s="3"/>
    </row>
    <row r="3412" spans="1:8" x14ac:dyDescent="0.25">
      <c r="A3412" s="3"/>
      <c r="B3412" s="3"/>
      <c r="C3412" s="3"/>
      <c r="D3412" s="3"/>
      <c r="E3412" s="3"/>
      <c r="F3412" s="3"/>
      <c r="G3412" s="3"/>
      <c r="H3412" s="3"/>
    </row>
    <row r="3413" spans="1:8" x14ac:dyDescent="0.25">
      <c r="A3413" s="3"/>
      <c r="B3413" s="3"/>
      <c r="C3413" s="3"/>
      <c r="D3413" s="3"/>
      <c r="E3413" s="3"/>
      <c r="F3413" s="3"/>
      <c r="G3413" s="3"/>
      <c r="H3413" s="3"/>
    </row>
    <row r="3414" spans="1:8" x14ac:dyDescent="0.25">
      <c r="A3414" s="3"/>
      <c r="B3414" s="3"/>
      <c r="C3414" s="3"/>
      <c r="D3414" s="3"/>
      <c r="E3414" s="3"/>
      <c r="F3414" s="3"/>
      <c r="G3414" s="3"/>
      <c r="H3414" s="3"/>
    </row>
    <row r="3415" spans="1:8" x14ac:dyDescent="0.25">
      <c r="A3415" s="3"/>
      <c r="B3415" s="3"/>
      <c r="C3415" s="3"/>
      <c r="D3415" s="3"/>
      <c r="E3415" s="3"/>
      <c r="F3415" s="3"/>
      <c r="G3415" s="3"/>
      <c r="H3415" s="3"/>
    </row>
    <row r="3416" spans="1:8" x14ac:dyDescent="0.25">
      <c r="A3416" s="3"/>
      <c r="B3416" s="3"/>
      <c r="C3416" s="3"/>
      <c r="D3416" s="3"/>
      <c r="E3416" s="3"/>
      <c r="F3416" s="3"/>
      <c r="G3416" s="3"/>
      <c r="H3416" s="3"/>
    </row>
    <row r="3417" spans="1:8" x14ac:dyDescent="0.25">
      <c r="A3417" s="3"/>
      <c r="B3417" s="3"/>
      <c r="C3417" s="3"/>
      <c r="D3417" s="3"/>
      <c r="E3417" s="3"/>
      <c r="F3417" s="3"/>
      <c r="G3417" s="3"/>
      <c r="H3417" s="3"/>
    </row>
    <row r="3418" spans="1:8" x14ac:dyDescent="0.25">
      <c r="A3418" s="3"/>
      <c r="B3418" s="3"/>
      <c r="C3418" s="3"/>
      <c r="D3418" s="3"/>
      <c r="E3418" s="3"/>
      <c r="F3418" s="3"/>
      <c r="G3418" s="3"/>
      <c r="H3418" s="3"/>
    </row>
    <row r="3419" spans="1:8" x14ac:dyDescent="0.25">
      <c r="A3419" s="3"/>
      <c r="B3419" s="3"/>
      <c r="C3419" s="3"/>
      <c r="D3419" s="3"/>
      <c r="E3419" s="3"/>
      <c r="F3419" s="3"/>
      <c r="G3419" s="3"/>
      <c r="H3419" s="3"/>
    </row>
    <row r="3420" spans="1:8" x14ac:dyDescent="0.25">
      <c r="A3420" s="3"/>
      <c r="B3420" s="3"/>
      <c r="C3420" s="3"/>
      <c r="D3420" s="3"/>
      <c r="E3420" s="3"/>
      <c r="F3420" s="3"/>
      <c r="G3420" s="3"/>
      <c r="H3420" s="3"/>
    </row>
    <row r="3421" spans="1:8" x14ac:dyDescent="0.25">
      <c r="A3421" s="3"/>
      <c r="B3421" s="3"/>
      <c r="C3421" s="3"/>
      <c r="D3421" s="3"/>
      <c r="E3421" s="3"/>
      <c r="F3421" s="3"/>
      <c r="G3421" s="3"/>
      <c r="H3421" s="3"/>
    </row>
    <row r="3422" spans="1:8" x14ac:dyDescent="0.25">
      <c r="A3422" s="3"/>
      <c r="B3422" s="3"/>
      <c r="C3422" s="3"/>
      <c r="D3422" s="3"/>
      <c r="E3422" s="3"/>
      <c r="F3422" s="3"/>
      <c r="G3422" s="3"/>
      <c r="H3422" s="3"/>
    </row>
    <row r="3423" spans="1:8" x14ac:dyDescent="0.25">
      <c r="A3423" s="3"/>
      <c r="B3423" s="3"/>
      <c r="C3423" s="3"/>
      <c r="D3423" s="3"/>
      <c r="E3423" s="3"/>
      <c r="F3423" s="3"/>
      <c r="G3423" s="3"/>
      <c r="H3423" s="3"/>
    </row>
    <row r="3424" spans="1:8" x14ac:dyDescent="0.25">
      <c r="A3424" s="3"/>
      <c r="B3424" s="3"/>
      <c r="C3424" s="3"/>
      <c r="D3424" s="3"/>
      <c r="E3424" s="3"/>
      <c r="F3424" s="3"/>
      <c r="G3424" s="3"/>
      <c r="H3424" s="3"/>
    </row>
    <row r="3425" spans="1:8" x14ac:dyDescent="0.25">
      <c r="A3425" s="3"/>
      <c r="B3425" s="3"/>
      <c r="C3425" s="3"/>
      <c r="D3425" s="3"/>
      <c r="E3425" s="3"/>
      <c r="F3425" s="3"/>
      <c r="G3425" s="3"/>
      <c r="H3425" s="3"/>
    </row>
    <row r="3426" spans="1:8" x14ac:dyDescent="0.25">
      <c r="A3426" s="3"/>
      <c r="B3426" s="3"/>
      <c r="C3426" s="3"/>
      <c r="D3426" s="3"/>
      <c r="E3426" s="3"/>
      <c r="F3426" s="3"/>
      <c r="G3426" s="3"/>
      <c r="H3426" s="3"/>
    </row>
    <row r="3427" spans="1:8" x14ac:dyDescent="0.25">
      <c r="A3427" s="3"/>
      <c r="B3427" s="3"/>
      <c r="C3427" s="3"/>
      <c r="D3427" s="3"/>
      <c r="E3427" s="3"/>
      <c r="F3427" s="3"/>
      <c r="G3427" s="3"/>
      <c r="H3427" s="3"/>
    </row>
    <row r="3428" spans="1:8" x14ac:dyDescent="0.25">
      <c r="A3428" s="3"/>
      <c r="B3428" s="3"/>
      <c r="C3428" s="3"/>
      <c r="D3428" s="3"/>
      <c r="E3428" s="3"/>
      <c r="F3428" s="3"/>
      <c r="G3428" s="3"/>
      <c r="H3428" s="3"/>
    </row>
    <row r="3429" spans="1:8" x14ac:dyDescent="0.25">
      <c r="A3429" s="3"/>
      <c r="B3429" s="3"/>
      <c r="C3429" s="3"/>
      <c r="D3429" s="3"/>
      <c r="E3429" s="3"/>
      <c r="F3429" s="3"/>
      <c r="G3429" s="3"/>
      <c r="H3429" s="3"/>
    </row>
    <row r="3430" spans="1:8" x14ac:dyDescent="0.25">
      <c r="A3430" s="3"/>
      <c r="B3430" s="3"/>
      <c r="C3430" s="3"/>
      <c r="D3430" s="3"/>
      <c r="E3430" s="3"/>
      <c r="F3430" s="3"/>
      <c r="G3430" s="3"/>
      <c r="H3430" s="3"/>
    </row>
    <row r="3431" spans="1:8" x14ac:dyDescent="0.25">
      <c r="A3431" s="3"/>
      <c r="B3431" s="3"/>
      <c r="C3431" s="3"/>
      <c r="D3431" s="3"/>
      <c r="E3431" s="3"/>
      <c r="F3431" s="3"/>
      <c r="G3431" s="3"/>
      <c r="H3431" s="3"/>
    </row>
    <row r="3432" spans="1:8" x14ac:dyDescent="0.25">
      <c r="A3432" s="3"/>
      <c r="B3432" s="3"/>
      <c r="C3432" s="3"/>
      <c r="D3432" s="3"/>
      <c r="E3432" s="3"/>
      <c r="F3432" s="3"/>
      <c r="G3432" s="3"/>
      <c r="H3432" s="3"/>
    </row>
    <row r="3433" spans="1:8" x14ac:dyDescent="0.25">
      <c r="A3433" s="3"/>
      <c r="B3433" s="3"/>
      <c r="C3433" s="3"/>
      <c r="D3433" s="3"/>
      <c r="E3433" s="3"/>
      <c r="F3433" s="3"/>
      <c r="G3433" s="3"/>
      <c r="H3433" s="3"/>
    </row>
    <row r="3434" spans="1:8" x14ac:dyDescent="0.25">
      <c r="A3434" s="3"/>
      <c r="B3434" s="3"/>
      <c r="C3434" s="3"/>
      <c r="D3434" s="3"/>
      <c r="E3434" s="3"/>
      <c r="F3434" s="3"/>
      <c r="G3434" s="3"/>
      <c r="H3434" s="3"/>
    </row>
    <row r="3435" spans="1:8" x14ac:dyDescent="0.25">
      <c r="A3435" s="3"/>
      <c r="B3435" s="3"/>
      <c r="C3435" s="3"/>
      <c r="D3435" s="3"/>
      <c r="E3435" s="3"/>
      <c r="F3435" s="3"/>
      <c r="G3435" s="3"/>
      <c r="H3435" s="3"/>
    </row>
    <row r="3436" spans="1:8" x14ac:dyDescent="0.25">
      <c r="A3436" s="3"/>
      <c r="B3436" s="3"/>
      <c r="C3436" s="3"/>
      <c r="D3436" s="3"/>
      <c r="E3436" s="3"/>
      <c r="F3436" s="3"/>
      <c r="G3436" s="3"/>
      <c r="H3436" s="3"/>
    </row>
    <row r="3437" spans="1:8" x14ac:dyDescent="0.25">
      <c r="A3437" s="3"/>
      <c r="B3437" s="3"/>
      <c r="C3437" s="3"/>
      <c r="D3437" s="3"/>
      <c r="E3437" s="3"/>
      <c r="F3437" s="3"/>
      <c r="G3437" s="3"/>
      <c r="H3437" s="3"/>
    </row>
    <row r="3438" spans="1:8" x14ac:dyDescent="0.25">
      <c r="A3438" s="3"/>
      <c r="B3438" s="3"/>
      <c r="C3438" s="3"/>
      <c r="D3438" s="3"/>
      <c r="E3438" s="3"/>
      <c r="F3438" s="3"/>
      <c r="G3438" s="3"/>
      <c r="H3438" s="3"/>
    </row>
    <row r="3439" spans="1:8" x14ac:dyDescent="0.25">
      <c r="A3439" s="3"/>
      <c r="B3439" s="3"/>
      <c r="C3439" s="3"/>
      <c r="D3439" s="3"/>
      <c r="E3439" s="3"/>
      <c r="F3439" s="3"/>
      <c r="G3439" s="3"/>
      <c r="H3439" s="3"/>
    </row>
    <row r="3440" spans="1:8" x14ac:dyDescent="0.25">
      <c r="A3440" s="3"/>
      <c r="B3440" s="3"/>
      <c r="C3440" s="3"/>
      <c r="D3440" s="3"/>
      <c r="E3440" s="3"/>
      <c r="F3440" s="3"/>
      <c r="G3440" s="3"/>
      <c r="H3440" s="3"/>
    </row>
    <row r="3441" spans="1:8" x14ac:dyDescent="0.25">
      <c r="A3441" s="3"/>
      <c r="B3441" s="3"/>
      <c r="C3441" s="3"/>
      <c r="D3441" s="3"/>
      <c r="E3441" s="3"/>
      <c r="F3441" s="3"/>
      <c r="G3441" s="3"/>
      <c r="H3441" s="3"/>
    </row>
    <row r="3442" spans="1:8" x14ac:dyDescent="0.25">
      <c r="A3442" s="3"/>
      <c r="B3442" s="3"/>
      <c r="C3442" s="3"/>
      <c r="D3442" s="3"/>
      <c r="E3442" s="3"/>
      <c r="F3442" s="3"/>
      <c r="G3442" s="3"/>
      <c r="H3442" s="3"/>
    </row>
    <row r="3443" spans="1:8" x14ac:dyDescent="0.25">
      <c r="A3443" s="3"/>
      <c r="B3443" s="3"/>
      <c r="C3443" s="3"/>
      <c r="D3443" s="3"/>
      <c r="E3443" s="3"/>
      <c r="F3443" s="3"/>
      <c r="G3443" s="3"/>
      <c r="H3443" s="3"/>
    </row>
    <row r="3444" spans="1:8" x14ac:dyDescent="0.25">
      <c r="A3444" s="3"/>
      <c r="B3444" s="3"/>
      <c r="C3444" s="3"/>
      <c r="D3444" s="3"/>
      <c r="E3444" s="3"/>
      <c r="F3444" s="3"/>
      <c r="G3444" s="3"/>
      <c r="H3444" s="3"/>
    </row>
    <row r="3445" spans="1:8" x14ac:dyDescent="0.25">
      <c r="A3445" s="3"/>
      <c r="B3445" s="3"/>
      <c r="C3445" s="3"/>
      <c r="D3445" s="3"/>
      <c r="E3445" s="3"/>
      <c r="F3445" s="3"/>
      <c r="G3445" s="3"/>
      <c r="H3445" s="3"/>
    </row>
    <row r="3446" spans="1:8" x14ac:dyDescent="0.25">
      <c r="A3446" s="3"/>
      <c r="B3446" s="3"/>
      <c r="C3446" s="3"/>
      <c r="D3446" s="3"/>
      <c r="E3446" s="3"/>
      <c r="F3446" s="3"/>
      <c r="G3446" s="3"/>
      <c r="H3446" s="3"/>
    </row>
    <row r="3447" spans="1:8" x14ac:dyDescent="0.25">
      <c r="A3447" s="3"/>
      <c r="B3447" s="3"/>
      <c r="C3447" s="3"/>
      <c r="D3447" s="3"/>
      <c r="E3447" s="3"/>
      <c r="F3447" s="3"/>
      <c r="G3447" s="3"/>
      <c r="H3447" s="3"/>
    </row>
    <row r="3448" spans="1:8" x14ac:dyDescent="0.25">
      <c r="A3448" s="3"/>
      <c r="B3448" s="3"/>
      <c r="C3448" s="3"/>
      <c r="D3448" s="3"/>
      <c r="E3448" s="3"/>
      <c r="F3448" s="3"/>
      <c r="G3448" s="3"/>
      <c r="H3448" s="3"/>
    </row>
    <row r="3449" spans="1:8" x14ac:dyDescent="0.25">
      <c r="A3449" s="3"/>
      <c r="B3449" s="3"/>
      <c r="C3449" s="3"/>
      <c r="D3449" s="3"/>
      <c r="E3449" s="3"/>
      <c r="F3449" s="3"/>
      <c r="G3449" s="3"/>
      <c r="H3449" s="3"/>
    </row>
    <row r="3450" spans="1:8" x14ac:dyDescent="0.25">
      <c r="A3450" s="3"/>
      <c r="B3450" s="3"/>
      <c r="C3450" s="3"/>
      <c r="D3450" s="3"/>
      <c r="E3450" s="3"/>
      <c r="F3450" s="3"/>
      <c r="G3450" s="3"/>
      <c r="H3450" s="3"/>
    </row>
    <row r="3451" spans="1:8" x14ac:dyDescent="0.25">
      <c r="A3451" s="3"/>
      <c r="B3451" s="3"/>
      <c r="C3451" s="3"/>
      <c r="D3451" s="3"/>
      <c r="E3451" s="3"/>
      <c r="F3451" s="3"/>
      <c r="G3451" s="3"/>
      <c r="H3451" s="3"/>
    </row>
    <row r="3452" spans="1:8" x14ac:dyDescent="0.25">
      <c r="A3452" s="3"/>
      <c r="B3452" s="3"/>
      <c r="C3452" s="3"/>
      <c r="D3452" s="3"/>
      <c r="E3452" s="3"/>
      <c r="F3452" s="3"/>
      <c r="G3452" s="3"/>
      <c r="H3452" s="3"/>
    </row>
    <row r="3453" spans="1:8" x14ac:dyDescent="0.25">
      <c r="A3453" s="3"/>
      <c r="B3453" s="3"/>
      <c r="C3453" s="3"/>
      <c r="D3453" s="3"/>
      <c r="E3453" s="3"/>
      <c r="F3453" s="3"/>
      <c r="G3453" s="3"/>
      <c r="H3453" s="3"/>
    </row>
    <row r="3454" spans="1:8" x14ac:dyDescent="0.25">
      <c r="A3454" s="3"/>
      <c r="B3454" s="3"/>
      <c r="C3454" s="3"/>
      <c r="D3454" s="3"/>
      <c r="E3454" s="3"/>
      <c r="F3454" s="3"/>
      <c r="G3454" s="3"/>
      <c r="H3454" s="3"/>
    </row>
    <row r="3455" spans="1:8" x14ac:dyDescent="0.25">
      <c r="A3455" s="3"/>
      <c r="B3455" s="3"/>
      <c r="C3455" s="3"/>
      <c r="D3455" s="3"/>
      <c r="E3455" s="3"/>
      <c r="F3455" s="3"/>
      <c r="G3455" s="3"/>
      <c r="H3455" s="3"/>
    </row>
    <row r="3456" spans="1:8" x14ac:dyDescent="0.25">
      <c r="A3456" s="3"/>
      <c r="B3456" s="3"/>
      <c r="C3456" s="3"/>
      <c r="D3456" s="3"/>
      <c r="E3456" s="3"/>
      <c r="F3456" s="3"/>
      <c r="G3456" s="3"/>
      <c r="H3456" s="3"/>
    </row>
    <row r="3457" spans="1:8" x14ac:dyDescent="0.25">
      <c r="A3457" s="3"/>
      <c r="B3457" s="3"/>
      <c r="C3457" s="3"/>
      <c r="D3457" s="3"/>
      <c r="E3457" s="3"/>
      <c r="F3457" s="3"/>
      <c r="G3457" s="3"/>
      <c r="H3457" s="3"/>
    </row>
    <row r="3458" spans="1:8" x14ac:dyDescent="0.25">
      <c r="A3458" s="3"/>
      <c r="B3458" s="3"/>
      <c r="C3458" s="3"/>
      <c r="D3458" s="3"/>
      <c r="E3458" s="3"/>
      <c r="F3458" s="3"/>
      <c r="G3458" s="3"/>
      <c r="H3458" s="3"/>
    </row>
    <row r="3459" spans="1:8" x14ac:dyDescent="0.25">
      <c r="A3459" s="3"/>
      <c r="B3459" s="3"/>
      <c r="C3459" s="3"/>
      <c r="D3459" s="3"/>
      <c r="E3459" s="3"/>
      <c r="F3459" s="3"/>
      <c r="G3459" s="3"/>
      <c r="H3459" s="3"/>
    </row>
    <row r="3460" spans="1:8" x14ac:dyDescent="0.25">
      <c r="A3460" s="3"/>
      <c r="B3460" s="3"/>
      <c r="C3460" s="3"/>
      <c r="D3460" s="3"/>
      <c r="E3460" s="3"/>
      <c r="F3460" s="3"/>
      <c r="G3460" s="3"/>
      <c r="H3460" s="3"/>
    </row>
    <row r="3461" spans="1:8" x14ac:dyDescent="0.25">
      <c r="A3461" s="3"/>
      <c r="B3461" s="3"/>
      <c r="C3461" s="3"/>
      <c r="D3461" s="3"/>
      <c r="E3461" s="3"/>
      <c r="F3461" s="3"/>
      <c r="G3461" s="3"/>
      <c r="H3461" s="3"/>
    </row>
    <row r="3462" spans="1:8" x14ac:dyDescent="0.25">
      <c r="A3462" s="3"/>
      <c r="B3462" s="3"/>
      <c r="C3462" s="3"/>
      <c r="D3462" s="3"/>
      <c r="E3462" s="3"/>
      <c r="F3462" s="3"/>
      <c r="G3462" s="3"/>
      <c r="H3462" s="3"/>
    </row>
    <row r="3463" spans="1:8" x14ac:dyDescent="0.25">
      <c r="A3463" s="3"/>
      <c r="B3463" s="3"/>
      <c r="C3463" s="3"/>
      <c r="D3463" s="3"/>
      <c r="E3463" s="3"/>
      <c r="F3463" s="3"/>
      <c r="G3463" s="3"/>
      <c r="H3463" s="3"/>
    </row>
    <row r="3464" spans="1:8" x14ac:dyDescent="0.25">
      <c r="A3464" s="3"/>
      <c r="B3464" s="3"/>
      <c r="C3464" s="3"/>
      <c r="D3464" s="3"/>
      <c r="E3464" s="3"/>
      <c r="F3464" s="3"/>
      <c r="G3464" s="3"/>
      <c r="H3464" s="3"/>
    </row>
    <row r="3465" spans="1:8" x14ac:dyDescent="0.25">
      <c r="A3465" s="3"/>
      <c r="B3465" s="3"/>
      <c r="C3465" s="3"/>
      <c r="D3465" s="3"/>
      <c r="E3465" s="3"/>
      <c r="F3465" s="3"/>
      <c r="G3465" s="3"/>
      <c r="H3465" s="3"/>
    </row>
    <row r="3466" spans="1:8" x14ac:dyDescent="0.25">
      <c r="A3466" s="3"/>
      <c r="B3466" s="3"/>
      <c r="C3466" s="3"/>
      <c r="D3466" s="3"/>
      <c r="E3466" s="3"/>
      <c r="F3466" s="3"/>
      <c r="G3466" s="3"/>
      <c r="H3466" s="3"/>
    </row>
    <row r="3467" spans="1:8" x14ac:dyDescent="0.25">
      <c r="A3467" s="3"/>
      <c r="B3467" s="3"/>
      <c r="C3467" s="3"/>
      <c r="D3467" s="3"/>
      <c r="E3467" s="3"/>
      <c r="F3467" s="3"/>
      <c r="G3467" s="3"/>
      <c r="H3467" s="3"/>
    </row>
    <row r="3468" spans="1:8" x14ac:dyDescent="0.25">
      <c r="A3468" s="3"/>
      <c r="B3468" s="3"/>
      <c r="C3468" s="3"/>
      <c r="D3468" s="3"/>
      <c r="E3468" s="3"/>
      <c r="F3468" s="3"/>
      <c r="G3468" s="3"/>
      <c r="H3468" s="3"/>
    </row>
    <row r="3469" spans="1:8" x14ac:dyDescent="0.25">
      <c r="A3469" s="3"/>
      <c r="B3469" s="3"/>
      <c r="C3469" s="3"/>
      <c r="D3469" s="3"/>
      <c r="E3469" s="3"/>
      <c r="F3469" s="3"/>
      <c r="G3469" s="3"/>
      <c r="H3469" s="3"/>
    </row>
    <row r="3470" spans="1:8" x14ac:dyDescent="0.25">
      <c r="A3470" s="3"/>
      <c r="B3470" s="3"/>
      <c r="C3470" s="3"/>
      <c r="D3470" s="3"/>
      <c r="E3470" s="3"/>
      <c r="F3470" s="3"/>
      <c r="G3470" s="3"/>
      <c r="H3470" s="3"/>
    </row>
    <row r="3471" spans="1:8" x14ac:dyDescent="0.25">
      <c r="A3471" s="3"/>
      <c r="B3471" s="3"/>
      <c r="C3471" s="3"/>
      <c r="D3471" s="3"/>
      <c r="E3471" s="3"/>
      <c r="F3471" s="3"/>
      <c r="G3471" s="3"/>
      <c r="H3471" s="3"/>
    </row>
    <row r="3472" spans="1:8" x14ac:dyDescent="0.25">
      <c r="A3472" s="3"/>
      <c r="B3472" s="3"/>
      <c r="C3472" s="3"/>
      <c r="D3472" s="3"/>
      <c r="E3472" s="3"/>
      <c r="F3472" s="3"/>
      <c r="G3472" s="3"/>
      <c r="H3472" s="3"/>
    </row>
    <row r="3473" spans="1:8" x14ac:dyDescent="0.25">
      <c r="A3473" s="3"/>
      <c r="B3473" s="3"/>
      <c r="C3473" s="3"/>
      <c r="D3473" s="3"/>
      <c r="E3473" s="3"/>
      <c r="F3473" s="3"/>
      <c r="G3473" s="3"/>
      <c r="H3473" s="3"/>
    </row>
    <row r="3474" spans="1:8" x14ac:dyDescent="0.25">
      <c r="A3474" s="3"/>
      <c r="B3474" s="3"/>
      <c r="C3474" s="3"/>
      <c r="D3474" s="3"/>
      <c r="E3474" s="3"/>
      <c r="F3474" s="3"/>
      <c r="G3474" s="3"/>
      <c r="H3474" s="3"/>
    </row>
    <row r="3475" spans="1:8" x14ac:dyDescent="0.25">
      <c r="A3475" s="3"/>
      <c r="B3475" s="3"/>
      <c r="C3475" s="3"/>
      <c r="D3475" s="3"/>
      <c r="E3475" s="3"/>
      <c r="F3475" s="3"/>
      <c r="G3475" s="3"/>
      <c r="H3475" s="3"/>
    </row>
    <row r="3476" spans="1:8" x14ac:dyDescent="0.25">
      <c r="A3476" s="3"/>
      <c r="B3476" s="3"/>
      <c r="C3476" s="3"/>
      <c r="D3476" s="3"/>
      <c r="E3476" s="3"/>
      <c r="F3476" s="3"/>
      <c r="G3476" s="3"/>
      <c r="H3476" s="3"/>
    </row>
    <row r="3477" spans="1:8" x14ac:dyDescent="0.25">
      <c r="A3477" s="3"/>
      <c r="B3477" s="3"/>
      <c r="C3477" s="3"/>
      <c r="D3477" s="3"/>
      <c r="E3477" s="3"/>
      <c r="F3477" s="3"/>
      <c r="G3477" s="3"/>
      <c r="H3477" s="3"/>
    </row>
    <row r="3478" spans="1:8" x14ac:dyDescent="0.25">
      <c r="A3478" s="3"/>
      <c r="B3478" s="3"/>
      <c r="C3478" s="3"/>
      <c r="D3478" s="3"/>
      <c r="E3478" s="3"/>
      <c r="F3478" s="3"/>
      <c r="G3478" s="3"/>
      <c r="H3478" s="3"/>
    </row>
    <row r="3479" spans="1:8" x14ac:dyDescent="0.25">
      <c r="A3479" s="3"/>
      <c r="B3479" s="3"/>
      <c r="C3479" s="3"/>
      <c r="D3479" s="3"/>
      <c r="E3479" s="3"/>
      <c r="F3479" s="3"/>
      <c r="G3479" s="3"/>
      <c r="H3479" s="3"/>
    </row>
    <row r="3480" spans="1:8" x14ac:dyDescent="0.25">
      <c r="A3480" s="3"/>
      <c r="B3480" s="3"/>
      <c r="C3480" s="3"/>
      <c r="D3480" s="3"/>
      <c r="E3480" s="3"/>
      <c r="F3480" s="3"/>
      <c r="G3480" s="3"/>
      <c r="H3480" s="3"/>
    </row>
    <row r="3481" spans="1:8" x14ac:dyDescent="0.25">
      <c r="A3481" s="3"/>
      <c r="B3481" s="3"/>
      <c r="C3481" s="3"/>
      <c r="D3481" s="3"/>
      <c r="E3481" s="3"/>
      <c r="F3481" s="3"/>
      <c r="G3481" s="3"/>
      <c r="H3481" s="3"/>
    </row>
    <row r="3482" spans="1:8" x14ac:dyDescent="0.25">
      <c r="A3482" s="3"/>
      <c r="B3482" s="3"/>
      <c r="C3482" s="3"/>
      <c r="D3482" s="3"/>
      <c r="E3482" s="3"/>
      <c r="F3482" s="3"/>
      <c r="G3482" s="3"/>
      <c r="H3482" s="3"/>
    </row>
    <row r="3483" spans="1:8" x14ac:dyDescent="0.25">
      <c r="A3483" s="3"/>
      <c r="B3483" s="3"/>
      <c r="C3483" s="3"/>
      <c r="D3483" s="3"/>
      <c r="E3483" s="3"/>
      <c r="F3483" s="3"/>
      <c r="G3483" s="3"/>
      <c r="H3483" s="3"/>
    </row>
    <row r="3484" spans="1:8" x14ac:dyDescent="0.25">
      <c r="A3484" s="3"/>
      <c r="B3484" s="3"/>
      <c r="C3484" s="3"/>
      <c r="D3484" s="3"/>
      <c r="E3484" s="3"/>
      <c r="F3484" s="3"/>
      <c r="G3484" s="3"/>
      <c r="H3484" s="3"/>
    </row>
    <row r="3485" spans="1:8" x14ac:dyDescent="0.25">
      <c r="A3485" s="3"/>
      <c r="B3485" s="3"/>
      <c r="C3485" s="3"/>
      <c r="D3485" s="3"/>
      <c r="E3485" s="3"/>
      <c r="F3485" s="3"/>
      <c r="G3485" s="3"/>
      <c r="H3485" s="3"/>
    </row>
    <row r="3486" spans="1:8" x14ac:dyDescent="0.25">
      <c r="A3486" s="3"/>
      <c r="B3486" s="3"/>
      <c r="C3486" s="3"/>
      <c r="D3486" s="3"/>
      <c r="E3486" s="3"/>
      <c r="F3486" s="3"/>
      <c r="G3486" s="3"/>
      <c r="H3486" s="3"/>
    </row>
    <row r="3487" spans="1:8" x14ac:dyDescent="0.25">
      <c r="A3487" s="3"/>
      <c r="B3487" s="3"/>
      <c r="C3487" s="3"/>
      <c r="D3487" s="3"/>
      <c r="E3487" s="3"/>
      <c r="F3487" s="3"/>
      <c r="G3487" s="3"/>
      <c r="H3487" s="3"/>
    </row>
    <row r="3488" spans="1:8" x14ac:dyDescent="0.25">
      <c r="A3488" s="3"/>
      <c r="B3488" s="3"/>
      <c r="C3488" s="3"/>
      <c r="D3488" s="3"/>
      <c r="E3488" s="3"/>
      <c r="F3488" s="3"/>
      <c r="G3488" s="3"/>
      <c r="H3488" s="3"/>
    </row>
    <row r="3489" spans="1:8" x14ac:dyDescent="0.25">
      <c r="A3489" s="3"/>
      <c r="B3489" s="3"/>
      <c r="C3489" s="3"/>
      <c r="D3489" s="3"/>
      <c r="E3489" s="3"/>
      <c r="F3489" s="3"/>
      <c r="G3489" s="3"/>
      <c r="H3489" s="3"/>
    </row>
    <row r="3490" spans="1:8" x14ac:dyDescent="0.25">
      <c r="A3490" s="3"/>
      <c r="B3490" s="3"/>
      <c r="C3490" s="3"/>
      <c r="D3490" s="3"/>
      <c r="E3490" s="3"/>
      <c r="F3490" s="3"/>
      <c r="G3490" s="3"/>
      <c r="H3490" s="3"/>
    </row>
    <row r="3491" spans="1:8" x14ac:dyDescent="0.25">
      <c r="A3491" s="3"/>
      <c r="B3491" s="3"/>
      <c r="C3491" s="3"/>
      <c r="D3491" s="3"/>
      <c r="E3491" s="3"/>
      <c r="F3491" s="3"/>
      <c r="G3491" s="3"/>
      <c r="H3491" s="3"/>
    </row>
    <row r="3492" spans="1:8" x14ac:dyDescent="0.25">
      <c r="A3492" s="3"/>
      <c r="B3492" s="3"/>
      <c r="C3492" s="3"/>
      <c r="D3492" s="3"/>
      <c r="E3492" s="3"/>
      <c r="F3492" s="3"/>
      <c r="G3492" s="3"/>
      <c r="H3492" s="3"/>
    </row>
    <row r="3493" spans="1:8" x14ac:dyDescent="0.25">
      <c r="A3493" s="3"/>
      <c r="B3493" s="3"/>
      <c r="C3493" s="3"/>
      <c r="D3493" s="3"/>
      <c r="E3493" s="3"/>
      <c r="F3493" s="3"/>
      <c r="G3493" s="3"/>
      <c r="H3493" s="3"/>
    </row>
    <row r="3494" spans="1:8" x14ac:dyDescent="0.25">
      <c r="A3494" s="3"/>
      <c r="B3494" s="3"/>
      <c r="C3494" s="3"/>
      <c r="D3494" s="3"/>
      <c r="E3494" s="3"/>
      <c r="F3494" s="3"/>
      <c r="G3494" s="3"/>
      <c r="H3494" s="3"/>
    </row>
    <row r="3495" spans="1:8" x14ac:dyDescent="0.25">
      <c r="A3495" s="3"/>
      <c r="B3495" s="3"/>
      <c r="C3495" s="3"/>
      <c r="D3495" s="3"/>
      <c r="E3495" s="3"/>
      <c r="F3495" s="3"/>
      <c r="G3495" s="3"/>
      <c r="H3495" s="3"/>
    </row>
    <row r="3496" spans="1:8" x14ac:dyDescent="0.25">
      <c r="A3496" s="3"/>
      <c r="B3496" s="3"/>
      <c r="C3496" s="3"/>
      <c r="D3496" s="3"/>
      <c r="E3496" s="3"/>
      <c r="F3496" s="3"/>
      <c r="G3496" s="3"/>
      <c r="H3496" s="3"/>
    </row>
    <row r="3497" spans="1:8" x14ac:dyDescent="0.25">
      <c r="A3497" s="3"/>
      <c r="B3497" s="3"/>
      <c r="C3497" s="3"/>
      <c r="D3497" s="3"/>
      <c r="E3497" s="3"/>
      <c r="F3497" s="3"/>
      <c r="G3497" s="3"/>
      <c r="H3497" s="3"/>
    </row>
    <row r="3498" spans="1:8" x14ac:dyDescent="0.25">
      <c r="A3498" s="3"/>
      <c r="B3498" s="3"/>
      <c r="C3498" s="3"/>
      <c r="D3498" s="3"/>
      <c r="E3498" s="3"/>
      <c r="F3498" s="3"/>
      <c r="G3498" s="3"/>
      <c r="H3498" s="3"/>
    </row>
    <row r="3499" spans="1:8" x14ac:dyDescent="0.25">
      <c r="A3499" s="3"/>
      <c r="B3499" s="3"/>
      <c r="C3499" s="3"/>
      <c r="D3499" s="3"/>
      <c r="E3499" s="3"/>
      <c r="F3499" s="3"/>
      <c r="G3499" s="3"/>
      <c r="H3499" s="3"/>
    </row>
    <row r="3500" spans="1:8" x14ac:dyDescent="0.25">
      <c r="A3500" s="3"/>
      <c r="B3500" s="3"/>
      <c r="C3500" s="3"/>
      <c r="D3500" s="3"/>
      <c r="E3500" s="3"/>
      <c r="F3500" s="3"/>
      <c r="G3500" s="3"/>
      <c r="H3500" s="3"/>
    </row>
    <row r="3501" spans="1:8" x14ac:dyDescent="0.25">
      <c r="A3501" s="3"/>
      <c r="B3501" s="3"/>
      <c r="C3501" s="3"/>
      <c r="D3501" s="3"/>
      <c r="E3501" s="3"/>
      <c r="F3501" s="3"/>
      <c r="G3501" s="3"/>
      <c r="H3501" s="3"/>
    </row>
    <row r="3502" spans="1:8" x14ac:dyDescent="0.25">
      <c r="A3502" s="3"/>
      <c r="B3502" s="3"/>
      <c r="C3502" s="3"/>
      <c r="D3502" s="3"/>
      <c r="E3502" s="3"/>
      <c r="F3502" s="3"/>
      <c r="G3502" s="3"/>
      <c r="H3502" s="3"/>
    </row>
    <row r="3503" spans="1:8" x14ac:dyDescent="0.25">
      <c r="A3503" s="3"/>
      <c r="B3503" s="3"/>
      <c r="C3503" s="3"/>
      <c r="D3503" s="3"/>
      <c r="E3503" s="3"/>
      <c r="F3503" s="3"/>
      <c r="G3503" s="3"/>
      <c r="H3503" s="3"/>
    </row>
    <row r="3504" spans="1:8" x14ac:dyDescent="0.25">
      <c r="A3504" s="3"/>
      <c r="B3504" s="3"/>
      <c r="C3504" s="3"/>
      <c r="D3504" s="3"/>
      <c r="E3504" s="3"/>
      <c r="F3504" s="3"/>
      <c r="G3504" s="3"/>
      <c r="H3504" s="3"/>
    </row>
    <row r="3505" spans="1:8" x14ac:dyDescent="0.25">
      <c r="A3505" s="3"/>
      <c r="B3505" s="3"/>
      <c r="C3505" s="3"/>
      <c r="D3505" s="3"/>
      <c r="E3505" s="3"/>
      <c r="F3505" s="3"/>
      <c r="G3505" s="3"/>
      <c r="H3505" s="3"/>
    </row>
    <row r="3506" spans="1:8" x14ac:dyDescent="0.25">
      <c r="A3506" s="3"/>
      <c r="B3506" s="3"/>
      <c r="C3506" s="3"/>
      <c r="D3506" s="3"/>
      <c r="E3506" s="3"/>
      <c r="F3506" s="3"/>
      <c r="G3506" s="3"/>
      <c r="H3506" s="3"/>
    </row>
    <row r="3507" spans="1:8" x14ac:dyDescent="0.25">
      <c r="A3507" s="3"/>
      <c r="B3507" s="3"/>
      <c r="C3507" s="3"/>
      <c r="D3507" s="3"/>
      <c r="E3507" s="3"/>
      <c r="F3507" s="3"/>
      <c r="G3507" s="3"/>
      <c r="H3507" s="3"/>
    </row>
    <row r="3508" spans="1:8" x14ac:dyDescent="0.25">
      <c r="A3508" s="3"/>
      <c r="B3508" s="3"/>
      <c r="C3508" s="3"/>
      <c r="D3508" s="3"/>
      <c r="E3508" s="3"/>
      <c r="F3508" s="3"/>
      <c r="G3508" s="3"/>
      <c r="H3508" s="3"/>
    </row>
    <row r="3509" spans="1:8" x14ac:dyDescent="0.25">
      <c r="A3509" s="3"/>
      <c r="B3509" s="3"/>
      <c r="C3509" s="3"/>
      <c r="D3509" s="3"/>
      <c r="E3509" s="3"/>
      <c r="F3509" s="3"/>
      <c r="G3509" s="3"/>
      <c r="H3509" s="3"/>
    </row>
    <row r="3510" spans="1:8" x14ac:dyDescent="0.25">
      <c r="A3510" s="3"/>
      <c r="B3510" s="3"/>
      <c r="C3510" s="3"/>
      <c r="D3510" s="3"/>
      <c r="E3510" s="3"/>
      <c r="F3510" s="3"/>
      <c r="G3510" s="3"/>
      <c r="H3510" s="3"/>
    </row>
    <row r="3511" spans="1:8" x14ac:dyDescent="0.25">
      <c r="A3511" s="3"/>
      <c r="B3511" s="3"/>
      <c r="C3511" s="3"/>
      <c r="D3511" s="3"/>
      <c r="E3511" s="3"/>
      <c r="F3511" s="3"/>
      <c r="G3511" s="3"/>
      <c r="H3511" s="3"/>
    </row>
    <row r="3512" spans="1:8" x14ac:dyDescent="0.25">
      <c r="A3512" s="3"/>
      <c r="B3512" s="3"/>
      <c r="C3512" s="3"/>
      <c r="D3512" s="3"/>
      <c r="E3512" s="3"/>
      <c r="F3512" s="3"/>
      <c r="G3512" s="3"/>
      <c r="H3512" s="3"/>
    </row>
    <row r="3513" spans="1:8" x14ac:dyDescent="0.25">
      <c r="A3513" s="3"/>
      <c r="B3513" s="3"/>
      <c r="C3513" s="3"/>
      <c r="D3513" s="3"/>
      <c r="E3513" s="3"/>
      <c r="F3513" s="3"/>
      <c r="G3513" s="3"/>
      <c r="H3513" s="3"/>
    </row>
    <row r="3514" spans="1:8" x14ac:dyDescent="0.25">
      <c r="A3514" s="3"/>
      <c r="B3514" s="3"/>
      <c r="C3514" s="3"/>
      <c r="D3514" s="3"/>
      <c r="E3514" s="3"/>
      <c r="F3514" s="3"/>
      <c r="G3514" s="3"/>
      <c r="H3514" s="3"/>
    </row>
    <row r="3515" spans="1:8" x14ac:dyDescent="0.25">
      <c r="A3515" s="3"/>
      <c r="B3515" s="3"/>
      <c r="C3515" s="3"/>
      <c r="D3515" s="3"/>
      <c r="E3515" s="3"/>
      <c r="F3515" s="3"/>
      <c r="G3515" s="3"/>
      <c r="H3515" s="3"/>
    </row>
    <row r="3516" spans="1:8" x14ac:dyDescent="0.25">
      <c r="A3516" s="3"/>
      <c r="B3516" s="3"/>
      <c r="C3516" s="3"/>
      <c r="D3516" s="3"/>
      <c r="E3516" s="3"/>
      <c r="F3516" s="3"/>
      <c r="G3516" s="3"/>
      <c r="H3516" s="3"/>
    </row>
    <row r="3517" spans="1:8" x14ac:dyDescent="0.25">
      <c r="A3517" s="3"/>
      <c r="B3517" s="3"/>
      <c r="C3517" s="3"/>
      <c r="D3517" s="3"/>
      <c r="E3517" s="3"/>
      <c r="F3517" s="3"/>
      <c r="G3517" s="3"/>
      <c r="H3517" s="3"/>
    </row>
    <row r="3518" spans="1:8" x14ac:dyDescent="0.25">
      <c r="A3518" s="3"/>
      <c r="B3518" s="3"/>
      <c r="C3518" s="3"/>
      <c r="D3518" s="3"/>
      <c r="E3518" s="3"/>
      <c r="F3518" s="3"/>
      <c r="G3518" s="3"/>
      <c r="H3518" s="3"/>
    </row>
    <row r="3519" spans="1:8" x14ac:dyDescent="0.25">
      <c r="A3519" s="3"/>
      <c r="B3519" s="3"/>
      <c r="C3519" s="3"/>
      <c r="D3519" s="3"/>
      <c r="E3519" s="3"/>
      <c r="F3519" s="3"/>
      <c r="G3519" s="3"/>
      <c r="H3519" s="3"/>
    </row>
    <row r="3520" spans="1:8" x14ac:dyDescent="0.25">
      <c r="A3520" s="3"/>
      <c r="B3520" s="3"/>
      <c r="C3520" s="3"/>
      <c r="D3520" s="3"/>
      <c r="E3520" s="3"/>
      <c r="F3520" s="3"/>
      <c r="G3520" s="3"/>
      <c r="H3520" s="3"/>
    </row>
    <row r="3521" spans="1:8" x14ac:dyDescent="0.25">
      <c r="A3521" s="3"/>
      <c r="B3521" s="3"/>
      <c r="C3521" s="3"/>
      <c r="D3521" s="3"/>
      <c r="E3521" s="3"/>
      <c r="F3521" s="3"/>
      <c r="G3521" s="3"/>
      <c r="H3521" s="3"/>
    </row>
    <row r="3522" spans="1:8" x14ac:dyDescent="0.25">
      <c r="A3522" s="3"/>
      <c r="B3522" s="3"/>
      <c r="C3522" s="3"/>
      <c r="D3522" s="3"/>
      <c r="E3522" s="3"/>
      <c r="F3522" s="3"/>
      <c r="G3522" s="3"/>
      <c r="H3522" s="3"/>
    </row>
    <row r="3523" spans="1:8" x14ac:dyDescent="0.25">
      <c r="A3523" s="3"/>
      <c r="B3523" s="3"/>
      <c r="C3523" s="3"/>
      <c r="D3523" s="3"/>
      <c r="E3523" s="3"/>
      <c r="F3523" s="3"/>
      <c r="G3523" s="3"/>
      <c r="H3523" s="3"/>
    </row>
    <row r="3524" spans="1:8" x14ac:dyDescent="0.25">
      <c r="A3524" s="3"/>
      <c r="B3524" s="3"/>
      <c r="C3524" s="3"/>
      <c r="D3524" s="3"/>
      <c r="E3524" s="3"/>
      <c r="F3524" s="3"/>
      <c r="G3524" s="3"/>
      <c r="H3524" s="3"/>
    </row>
    <row r="3525" spans="1:8" x14ac:dyDescent="0.25">
      <c r="A3525" s="3"/>
      <c r="B3525" s="3"/>
      <c r="C3525" s="3"/>
      <c r="D3525" s="3"/>
      <c r="E3525" s="3"/>
      <c r="F3525" s="3"/>
      <c r="G3525" s="3"/>
      <c r="H3525" s="3"/>
    </row>
    <row r="3526" spans="1:8" x14ac:dyDescent="0.25">
      <c r="A3526" s="3"/>
      <c r="B3526" s="3"/>
      <c r="C3526" s="3"/>
      <c r="D3526" s="3"/>
      <c r="E3526" s="3"/>
      <c r="F3526" s="3"/>
      <c r="G3526" s="3"/>
      <c r="H3526" s="3"/>
    </row>
    <row r="3527" spans="1:8" x14ac:dyDescent="0.25">
      <c r="A3527" s="3"/>
      <c r="B3527" s="3"/>
      <c r="C3527" s="3"/>
      <c r="D3527" s="3"/>
      <c r="E3527" s="3"/>
      <c r="F3527" s="3"/>
      <c r="G3527" s="3"/>
      <c r="H3527" s="3"/>
    </row>
    <row r="3528" spans="1:8" x14ac:dyDescent="0.25">
      <c r="A3528" s="3"/>
      <c r="B3528" s="3"/>
      <c r="C3528" s="3"/>
      <c r="D3528" s="3"/>
      <c r="E3528" s="3"/>
      <c r="F3528" s="3"/>
      <c r="G3528" s="3"/>
      <c r="H3528" s="3"/>
    </row>
    <row r="3529" spans="1:8" x14ac:dyDescent="0.25">
      <c r="A3529" s="3"/>
      <c r="B3529" s="3"/>
      <c r="C3529" s="3"/>
      <c r="D3529" s="3"/>
      <c r="E3529" s="3"/>
      <c r="F3529" s="3"/>
      <c r="G3529" s="3"/>
      <c r="H3529" s="3"/>
    </row>
    <row r="3530" spans="1:8" x14ac:dyDescent="0.25">
      <c r="A3530" s="3"/>
      <c r="B3530" s="3"/>
      <c r="C3530" s="3"/>
      <c r="D3530" s="3"/>
      <c r="E3530" s="3"/>
      <c r="F3530" s="3"/>
      <c r="G3530" s="3"/>
      <c r="H3530" s="3"/>
    </row>
    <row r="3531" spans="1:8" x14ac:dyDescent="0.25">
      <c r="A3531" s="3"/>
      <c r="B3531" s="3"/>
      <c r="C3531" s="3"/>
      <c r="D3531" s="3"/>
      <c r="E3531" s="3"/>
      <c r="F3531" s="3"/>
      <c r="G3531" s="3"/>
      <c r="H3531" s="3"/>
    </row>
    <row r="3532" spans="1:8" x14ac:dyDescent="0.25">
      <c r="A3532" s="3"/>
      <c r="B3532" s="3"/>
      <c r="C3532" s="3"/>
      <c r="D3532" s="3"/>
      <c r="E3532" s="3"/>
      <c r="F3532" s="3"/>
      <c r="G3532" s="3"/>
      <c r="H3532" s="3"/>
    </row>
    <row r="3533" spans="1:8" x14ac:dyDescent="0.25">
      <c r="A3533" s="3"/>
      <c r="B3533" s="3"/>
      <c r="C3533" s="3"/>
      <c r="D3533" s="3"/>
      <c r="E3533" s="3"/>
      <c r="F3533" s="3"/>
      <c r="G3533" s="3"/>
      <c r="H3533" s="3"/>
    </row>
    <row r="3534" spans="1:8" x14ac:dyDescent="0.25">
      <c r="A3534" s="3"/>
      <c r="B3534" s="3"/>
      <c r="C3534" s="3"/>
      <c r="D3534" s="3"/>
      <c r="E3534" s="3"/>
      <c r="F3534" s="3"/>
      <c r="G3534" s="3"/>
      <c r="H3534" s="3"/>
    </row>
    <row r="3535" spans="1:8" x14ac:dyDescent="0.25">
      <c r="A3535" s="3"/>
      <c r="B3535" s="3"/>
      <c r="C3535" s="3"/>
      <c r="D3535" s="3"/>
      <c r="E3535" s="3"/>
      <c r="F3535" s="3"/>
      <c r="G3535" s="3"/>
      <c r="H3535" s="3"/>
    </row>
    <row r="3536" spans="1:8" x14ac:dyDescent="0.25">
      <c r="A3536" s="3"/>
      <c r="B3536" s="3"/>
      <c r="C3536" s="3"/>
      <c r="D3536" s="3"/>
      <c r="E3536" s="3"/>
      <c r="F3536" s="3"/>
      <c r="G3536" s="3"/>
      <c r="H3536" s="3"/>
    </row>
    <row r="3537" spans="1:8" x14ac:dyDescent="0.25">
      <c r="A3537" s="3"/>
      <c r="B3537" s="3"/>
      <c r="C3537" s="3"/>
      <c r="D3537" s="3"/>
      <c r="E3537" s="3"/>
      <c r="F3537" s="3"/>
      <c r="G3537" s="3"/>
      <c r="H3537" s="3"/>
    </row>
    <row r="3538" spans="1:8" x14ac:dyDescent="0.25">
      <c r="A3538" s="3"/>
      <c r="B3538" s="3"/>
      <c r="C3538" s="3"/>
      <c r="D3538" s="3"/>
      <c r="E3538" s="3"/>
      <c r="F3538" s="3"/>
      <c r="G3538" s="3"/>
      <c r="H3538" s="3"/>
    </row>
    <row r="3539" spans="1:8" x14ac:dyDescent="0.25">
      <c r="A3539" s="3"/>
      <c r="B3539" s="3"/>
      <c r="C3539" s="3"/>
      <c r="D3539" s="3"/>
      <c r="E3539" s="3"/>
      <c r="F3539" s="3"/>
      <c r="G3539" s="3"/>
      <c r="H3539" s="3"/>
    </row>
    <row r="3540" spans="1:8" x14ac:dyDescent="0.25">
      <c r="A3540" s="3"/>
      <c r="B3540" s="3"/>
      <c r="C3540" s="3"/>
      <c r="D3540" s="3"/>
      <c r="E3540" s="3"/>
      <c r="F3540" s="3"/>
      <c r="G3540" s="3"/>
      <c r="H3540" s="3"/>
    </row>
    <row r="3541" spans="1:8" x14ac:dyDescent="0.25">
      <c r="A3541" s="3"/>
      <c r="B3541" s="3"/>
      <c r="C3541" s="3"/>
      <c r="D3541" s="3"/>
      <c r="E3541" s="3"/>
      <c r="F3541" s="3"/>
      <c r="G3541" s="3"/>
      <c r="H3541" s="3"/>
    </row>
    <row r="3542" spans="1:8" x14ac:dyDescent="0.25">
      <c r="A3542" s="3"/>
      <c r="B3542" s="3"/>
      <c r="C3542" s="3"/>
      <c r="D3542" s="3"/>
      <c r="E3542" s="3"/>
      <c r="F3542" s="3"/>
      <c r="G3542" s="3"/>
      <c r="H3542" s="3"/>
    </row>
    <row r="3543" spans="1:8" x14ac:dyDescent="0.25">
      <c r="A3543" s="3"/>
      <c r="B3543" s="3"/>
      <c r="C3543" s="3"/>
      <c r="D3543" s="3"/>
      <c r="E3543" s="3"/>
      <c r="F3543" s="3"/>
      <c r="G3543" s="3"/>
      <c r="H3543" s="3"/>
    </row>
    <row r="3544" spans="1:8" x14ac:dyDescent="0.25">
      <c r="A3544" s="3"/>
      <c r="B3544" s="3"/>
      <c r="C3544" s="3"/>
      <c r="D3544" s="3"/>
      <c r="E3544" s="3"/>
      <c r="F3544" s="3"/>
      <c r="G3544" s="3"/>
      <c r="H3544" s="3"/>
    </row>
    <row r="3545" spans="1:8" x14ac:dyDescent="0.25">
      <c r="A3545" s="3"/>
      <c r="B3545" s="3"/>
      <c r="C3545" s="3"/>
      <c r="D3545" s="3"/>
      <c r="E3545" s="3"/>
      <c r="F3545" s="3"/>
      <c r="G3545" s="3"/>
      <c r="H3545" s="3"/>
    </row>
    <row r="3546" spans="1:8" x14ac:dyDescent="0.25">
      <c r="A3546" s="3"/>
      <c r="B3546" s="3"/>
      <c r="C3546" s="3"/>
      <c r="D3546" s="3"/>
      <c r="E3546" s="3"/>
      <c r="F3546" s="3"/>
      <c r="G3546" s="3"/>
      <c r="H3546" s="3"/>
    </row>
    <row r="3547" spans="1:8" x14ac:dyDescent="0.25">
      <c r="A3547" s="3"/>
      <c r="B3547" s="3"/>
      <c r="C3547" s="3"/>
      <c r="D3547" s="3"/>
      <c r="E3547" s="3"/>
      <c r="F3547" s="3"/>
      <c r="G3547" s="3"/>
      <c r="H3547" s="3"/>
    </row>
    <row r="3548" spans="1:8" x14ac:dyDescent="0.25">
      <c r="A3548" s="3"/>
      <c r="B3548" s="3"/>
      <c r="C3548" s="3"/>
      <c r="D3548" s="3"/>
      <c r="E3548" s="3"/>
      <c r="F3548" s="3"/>
      <c r="G3548" s="3"/>
      <c r="H3548" s="3"/>
    </row>
    <row r="3549" spans="1:8" x14ac:dyDescent="0.25">
      <c r="A3549" s="3"/>
      <c r="B3549" s="3"/>
      <c r="C3549" s="3"/>
      <c r="D3549" s="3"/>
      <c r="E3549" s="3"/>
      <c r="F3549" s="3"/>
      <c r="G3549" s="3"/>
      <c r="H3549" s="3"/>
    </row>
    <row r="3550" spans="1:8" x14ac:dyDescent="0.25">
      <c r="A3550" s="3"/>
      <c r="B3550" s="3"/>
      <c r="C3550" s="3"/>
      <c r="D3550" s="3"/>
      <c r="E3550" s="3"/>
      <c r="F3550" s="3"/>
      <c r="G3550" s="3"/>
      <c r="H3550" s="3"/>
    </row>
    <row r="3551" spans="1:8" x14ac:dyDescent="0.25">
      <c r="A3551" s="3"/>
      <c r="B3551" s="3"/>
      <c r="C3551" s="3"/>
      <c r="D3551" s="3"/>
      <c r="E3551" s="3"/>
      <c r="F3551" s="3"/>
      <c r="G3551" s="3"/>
      <c r="H3551" s="3"/>
    </row>
    <row r="3552" spans="1:8" x14ac:dyDescent="0.25">
      <c r="A3552" s="3"/>
      <c r="B3552" s="3"/>
      <c r="C3552" s="3"/>
      <c r="D3552" s="3"/>
      <c r="E3552" s="3"/>
      <c r="F3552" s="3"/>
      <c r="G3552" s="3"/>
      <c r="H3552" s="3"/>
    </row>
    <row r="3553" spans="1:8" x14ac:dyDescent="0.25">
      <c r="A3553" s="3"/>
      <c r="B3553" s="3"/>
      <c r="C3553" s="3"/>
      <c r="D3553" s="3"/>
      <c r="E3553" s="3"/>
      <c r="F3553" s="3"/>
      <c r="G3553" s="3"/>
      <c r="H3553" s="3"/>
    </row>
    <row r="3554" spans="1:8" x14ac:dyDescent="0.25">
      <c r="A3554" s="3"/>
      <c r="B3554" s="3"/>
      <c r="C3554" s="3"/>
      <c r="D3554" s="3"/>
      <c r="E3554" s="3"/>
      <c r="F3554" s="3"/>
      <c r="G3554" s="3"/>
      <c r="H3554" s="3"/>
    </row>
    <row r="3555" spans="1:8" x14ac:dyDescent="0.25">
      <c r="A3555" s="3"/>
      <c r="B3555" s="3"/>
      <c r="C3555" s="3"/>
      <c r="D3555" s="3"/>
      <c r="E3555" s="3"/>
      <c r="F3555" s="3"/>
      <c r="G3555" s="3"/>
      <c r="H3555" s="3"/>
    </row>
    <row r="3556" spans="1:8" x14ac:dyDescent="0.25">
      <c r="A3556" s="3"/>
      <c r="B3556" s="3"/>
      <c r="C3556" s="3"/>
      <c r="D3556" s="3"/>
      <c r="E3556" s="3"/>
      <c r="F3556" s="3"/>
      <c r="G3556" s="3"/>
      <c r="H3556" s="3"/>
    </row>
    <row r="3557" spans="1:8" x14ac:dyDescent="0.25">
      <c r="A3557" s="3"/>
      <c r="B3557" s="3"/>
      <c r="C3557" s="3"/>
      <c r="D3557" s="3"/>
      <c r="E3557" s="3"/>
      <c r="F3557" s="3"/>
      <c r="G3557" s="3"/>
      <c r="H3557" s="3"/>
    </row>
    <row r="3558" spans="1:8" x14ac:dyDescent="0.25">
      <c r="A3558" s="3"/>
      <c r="B3558" s="3"/>
      <c r="C3558" s="3"/>
      <c r="D3558" s="3"/>
      <c r="E3558" s="3"/>
      <c r="F3558" s="3"/>
      <c r="G3558" s="3"/>
      <c r="H3558" s="3"/>
    </row>
    <row r="3559" spans="1:8" x14ac:dyDescent="0.25">
      <c r="A3559" s="3"/>
      <c r="B3559" s="3"/>
      <c r="C3559" s="3"/>
      <c r="D3559" s="3"/>
      <c r="E3559" s="3"/>
      <c r="F3559" s="3"/>
      <c r="G3559" s="3"/>
      <c r="H3559" s="3"/>
    </row>
    <row r="3560" spans="1:8" x14ac:dyDescent="0.25">
      <c r="A3560" s="3"/>
      <c r="B3560" s="3"/>
      <c r="C3560" s="3"/>
      <c r="D3560" s="3"/>
      <c r="E3560" s="3"/>
      <c r="F3560" s="3"/>
      <c r="G3560" s="3"/>
      <c r="H3560" s="3"/>
    </row>
    <row r="3561" spans="1:8" x14ac:dyDescent="0.25">
      <c r="A3561" s="3"/>
      <c r="B3561" s="3"/>
      <c r="C3561" s="3"/>
      <c r="D3561" s="3"/>
      <c r="E3561" s="3"/>
      <c r="F3561" s="3"/>
      <c r="G3561" s="3"/>
      <c r="H3561" s="3"/>
    </row>
    <row r="3562" spans="1:8" x14ac:dyDescent="0.25">
      <c r="A3562" s="3"/>
      <c r="B3562" s="3"/>
      <c r="C3562" s="3"/>
      <c r="D3562" s="3"/>
      <c r="E3562" s="3"/>
      <c r="F3562" s="3"/>
      <c r="G3562" s="3"/>
      <c r="H3562" s="3"/>
    </row>
    <row r="3563" spans="1:8" x14ac:dyDescent="0.25">
      <c r="A3563" s="3"/>
      <c r="B3563" s="3"/>
      <c r="C3563" s="3"/>
      <c r="D3563" s="3"/>
      <c r="E3563" s="3"/>
      <c r="F3563" s="3"/>
      <c r="G3563" s="3"/>
      <c r="H3563" s="3"/>
    </row>
    <row r="3564" spans="1:8" x14ac:dyDescent="0.25">
      <c r="A3564" s="3"/>
      <c r="B3564" s="3"/>
      <c r="C3564" s="3"/>
      <c r="D3564" s="3"/>
      <c r="E3564" s="3"/>
      <c r="F3564" s="3"/>
      <c r="G3564" s="3"/>
      <c r="H3564" s="3"/>
    </row>
    <row r="3565" spans="1:8" x14ac:dyDescent="0.25">
      <c r="A3565" s="3"/>
      <c r="B3565" s="3"/>
      <c r="C3565" s="3"/>
      <c r="D3565" s="3"/>
      <c r="E3565" s="3"/>
      <c r="F3565" s="3"/>
      <c r="G3565" s="3"/>
      <c r="H3565" s="3"/>
    </row>
    <row r="3566" spans="1:8" x14ac:dyDescent="0.25">
      <c r="A3566" s="3"/>
      <c r="B3566" s="3"/>
      <c r="C3566" s="3"/>
      <c r="D3566" s="3"/>
      <c r="E3566" s="3"/>
      <c r="F3566" s="3"/>
      <c r="G3566" s="3"/>
      <c r="H3566" s="3"/>
    </row>
    <row r="3567" spans="1:8" x14ac:dyDescent="0.25">
      <c r="A3567" s="3"/>
      <c r="B3567" s="3"/>
      <c r="C3567" s="3"/>
      <c r="D3567" s="3"/>
      <c r="E3567" s="3"/>
      <c r="F3567" s="3"/>
      <c r="G3567" s="3"/>
      <c r="H3567" s="3"/>
    </row>
    <row r="3568" spans="1:8" x14ac:dyDescent="0.25">
      <c r="A3568" s="3"/>
      <c r="B3568" s="3"/>
      <c r="C3568" s="3"/>
      <c r="D3568" s="3"/>
      <c r="E3568" s="3"/>
      <c r="F3568" s="3"/>
      <c r="G3568" s="3"/>
      <c r="H3568" s="3"/>
    </row>
    <row r="3569" spans="1:8" x14ac:dyDescent="0.25">
      <c r="A3569" s="3"/>
      <c r="B3569" s="3"/>
      <c r="C3569" s="3"/>
      <c r="D3569" s="3"/>
      <c r="E3569" s="3"/>
      <c r="F3569" s="3"/>
      <c r="G3569" s="3"/>
      <c r="H3569" s="3"/>
    </row>
    <row r="3570" spans="1:8" x14ac:dyDescent="0.25">
      <c r="A3570" s="3"/>
      <c r="B3570" s="3"/>
      <c r="C3570" s="3"/>
      <c r="D3570" s="3"/>
      <c r="E3570" s="3"/>
      <c r="F3570" s="3"/>
      <c r="G3570" s="3"/>
      <c r="H3570" s="3"/>
    </row>
    <row r="3571" spans="1:8" x14ac:dyDescent="0.25">
      <c r="A3571" s="3"/>
      <c r="B3571" s="3"/>
      <c r="C3571" s="3"/>
      <c r="D3571" s="3"/>
      <c r="E3571" s="3"/>
      <c r="F3571" s="3"/>
      <c r="G3571" s="3"/>
      <c r="H3571" s="3"/>
    </row>
    <row r="3572" spans="1:8" x14ac:dyDescent="0.25">
      <c r="A3572" s="3"/>
      <c r="B3572" s="3"/>
      <c r="C3572" s="3"/>
      <c r="D3572" s="3"/>
      <c r="E3572" s="3"/>
      <c r="F3572" s="3"/>
      <c r="G3572" s="3"/>
      <c r="H3572" s="3"/>
    </row>
    <row r="3573" spans="1:8" x14ac:dyDescent="0.25">
      <c r="A3573" s="3"/>
      <c r="B3573" s="3"/>
      <c r="C3573" s="3"/>
      <c r="D3573" s="3"/>
      <c r="E3573" s="3"/>
      <c r="F3573" s="3"/>
      <c r="G3573" s="3"/>
      <c r="H3573" s="3"/>
    </row>
    <row r="3574" spans="1:8" x14ac:dyDescent="0.25">
      <c r="A3574" s="3"/>
      <c r="B3574" s="3"/>
      <c r="C3574" s="3"/>
      <c r="D3574" s="3"/>
      <c r="E3574" s="3"/>
      <c r="F3574" s="3"/>
      <c r="G3574" s="3"/>
      <c r="H3574" s="3"/>
    </row>
    <row r="3575" spans="1:8" x14ac:dyDescent="0.25">
      <c r="A3575" s="3"/>
      <c r="B3575" s="3"/>
      <c r="C3575" s="3"/>
      <c r="D3575" s="3"/>
      <c r="E3575" s="3"/>
      <c r="F3575" s="3"/>
      <c r="G3575" s="3"/>
      <c r="H3575" s="3"/>
    </row>
    <row r="3576" spans="1:8" x14ac:dyDescent="0.25">
      <c r="A3576" s="3"/>
      <c r="B3576" s="3"/>
      <c r="C3576" s="3"/>
      <c r="D3576" s="3"/>
      <c r="E3576" s="3"/>
      <c r="F3576" s="3"/>
      <c r="G3576" s="3"/>
      <c r="H3576" s="3"/>
    </row>
    <row r="3577" spans="1:8" x14ac:dyDescent="0.25">
      <c r="A3577" s="3"/>
      <c r="B3577" s="3"/>
      <c r="C3577" s="3"/>
      <c r="D3577" s="3"/>
      <c r="E3577" s="3"/>
      <c r="F3577" s="3"/>
      <c r="G3577" s="3"/>
      <c r="H3577" s="3"/>
    </row>
    <row r="3578" spans="1:8" x14ac:dyDescent="0.25">
      <c r="A3578" s="3"/>
      <c r="B3578" s="3"/>
      <c r="C3578" s="3"/>
      <c r="D3578" s="3"/>
      <c r="E3578" s="3"/>
      <c r="F3578" s="3"/>
      <c r="G3578" s="3"/>
      <c r="H3578" s="3"/>
    </row>
    <row r="3579" spans="1:8" x14ac:dyDescent="0.25">
      <c r="A3579" s="3"/>
      <c r="B3579" s="3"/>
      <c r="C3579" s="3"/>
      <c r="D3579" s="3"/>
      <c r="E3579" s="3"/>
      <c r="F3579" s="3"/>
      <c r="G3579" s="3"/>
      <c r="H3579" s="3"/>
    </row>
    <row r="3580" spans="1:8" x14ac:dyDescent="0.25">
      <c r="A3580" s="3"/>
      <c r="B3580" s="3"/>
      <c r="C3580" s="3"/>
      <c r="D3580" s="3"/>
      <c r="E3580" s="3"/>
      <c r="F3580" s="3"/>
      <c r="G3580" s="3"/>
      <c r="H3580" s="3"/>
    </row>
    <row r="3581" spans="1:8" x14ac:dyDescent="0.25">
      <c r="A3581" s="3"/>
      <c r="B3581" s="3"/>
      <c r="C3581" s="3"/>
      <c r="D3581" s="3"/>
      <c r="E3581" s="3"/>
      <c r="F3581" s="3"/>
      <c r="G3581" s="3"/>
      <c r="H3581" s="3"/>
    </row>
    <row r="3582" spans="1:8" x14ac:dyDescent="0.25">
      <c r="A3582" s="3"/>
      <c r="B3582" s="3"/>
      <c r="C3582" s="3"/>
      <c r="D3582" s="3"/>
      <c r="E3582" s="3"/>
      <c r="F3582" s="3"/>
      <c r="G3582" s="3"/>
      <c r="H3582" s="3"/>
    </row>
    <row r="3583" spans="1:8" x14ac:dyDescent="0.25">
      <c r="A3583" s="3"/>
      <c r="B3583" s="3"/>
      <c r="C3583" s="3"/>
      <c r="D3583" s="3"/>
      <c r="E3583" s="3"/>
      <c r="F3583" s="3"/>
      <c r="G3583" s="3"/>
      <c r="H3583" s="3"/>
    </row>
    <row r="3584" spans="1:8" x14ac:dyDescent="0.25">
      <c r="A3584" s="3"/>
      <c r="B3584" s="3"/>
      <c r="C3584" s="3"/>
      <c r="D3584" s="3"/>
      <c r="E3584" s="3"/>
      <c r="F3584" s="3"/>
      <c r="G3584" s="3"/>
      <c r="H3584" s="3"/>
    </row>
    <row r="3585" spans="1:8" x14ac:dyDescent="0.25">
      <c r="A3585" s="3"/>
      <c r="B3585" s="3"/>
      <c r="C3585" s="3"/>
      <c r="D3585" s="3"/>
      <c r="E3585" s="3"/>
      <c r="F3585" s="3"/>
      <c r="G3585" s="3"/>
      <c r="H3585" s="3"/>
    </row>
    <row r="3586" spans="1:8" x14ac:dyDescent="0.25">
      <c r="A3586" s="3"/>
      <c r="B3586" s="3"/>
      <c r="C3586" s="3"/>
      <c r="D3586" s="3"/>
      <c r="E3586" s="3"/>
      <c r="F3586" s="3"/>
      <c r="G3586" s="3"/>
      <c r="H3586" s="3"/>
    </row>
    <row r="3587" spans="1:8" x14ac:dyDescent="0.25">
      <c r="A3587" s="3"/>
      <c r="B3587" s="3"/>
      <c r="C3587" s="3"/>
      <c r="D3587" s="3"/>
      <c r="E3587" s="3"/>
      <c r="F3587" s="3"/>
      <c r="G3587" s="3"/>
      <c r="H3587" s="3"/>
    </row>
    <row r="3588" spans="1:8" x14ac:dyDescent="0.25">
      <c r="A3588" s="3"/>
      <c r="B3588" s="3"/>
      <c r="C3588" s="3"/>
      <c r="D3588" s="3"/>
      <c r="E3588" s="3"/>
      <c r="F3588" s="3"/>
      <c r="G3588" s="3"/>
      <c r="H3588" s="3"/>
    </row>
    <row r="3589" spans="1:8" x14ac:dyDescent="0.25">
      <c r="A3589" s="3"/>
      <c r="B3589" s="3"/>
      <c r="C3589" s="3"/>
      <c r="D3589" s="3"/>
      <c r="E3589" s="3"/>
      <c r="F3589" s="3"/>
      <c r="G3589" s="3"/>
      <c r="H3589" s="3"/>
    </row>
    <row r="3590" spans="1:8" x14ac:dyDescent="0.25">
      <c r="A3590" s="3"/>
      <c r="B3590" s="3"/>
      <c r="C3590" s="3"/>
      <c r="D3590" s="3"/>
      <c r="E3590" s="3"/>
      <c r="F3590" s="3"/>
      <c r="G3590" s="3"/>
      <c r="H3590" s="3"/>
    </row>
    <row r="3591" spans="1:8" x14ac:dyDescent="0.25">
      <c r="A3591" s="3"/>
      <c r="B3591" s="3"/>
      <c r="C3591" s="3"/>
      <c r="D3591" s="3"/>
      <c r="E3591" s="3"/>
      <c r="F3591" s="3"/>
      <c r="G3591" s="3"/>
      <c r="H3591" s="3"/>
    </row>
    <row r="3592" spans="1:8" x14ac:dyDescent="0.25">
      <c r="A3592" s="3"/>
      <c r="B3592" s="3"/>
      <c r="C3592" s="3"/>
      <c r="D3592" s="3"/>
      <c r="E3592" s="3"/>
      <c r="F3592" s="3"/>
      <c r="G3592" s="3"/>
      <c r="H3592" s="3"/>
    </row>
    <row r="3593" spans="1:8" x14ac:dyDescent="0.25">
      <c r="A3593" s="3"/>
      <c r="B3593" s="3"/>
      <c r="C3593" s="3"/>
      <c r="D3593" s="3"/>
      <c r="E3593" s="3"/>
      <c r="F3593" s="3"/>
      <c r="G3593" s="3"/>
      <c r="H3593" s="3"/>
    </row>
    <row r="3594" spans="1:8" x14ac:dyDescent="0.25">
      <c r="A3594" s="3"/>
      <c r="B3594" s="3"/>
      <c r="C3594" s="3"/>
      <c r="D3594" s="3"/>
      <c r="E3594" s="3"/>
      <c r="F3594" s="3"/>
      <c r="G3594" s="3"/>
      <c r="H3594" s="3"/>
    </row>
    <row r="3595" spans="1:8" x14ac:dyDescent="0.25">
      <c r="A3595" s="3"/>
      <c r="B3595" s="3"/>
      <c r="C3595" s="3"/>
      <c r="D3595" s="3"/>
      <c r="E3595" s="3"/>
      <c r="F3595" s="3"/>
      <c r="G3595" s="3"/>
      <c r="H3595" s="3"/>
    </row>
    <row r="3596" spans="1:8" x14ac:dyDescent="0.25">
      <c r="A3596" s="3"/>
      <c r="B3596" s="3"/>
      <c r="C3596" s="3"/>
      <c r="D3596" s="3"/>
      <c r="E3596" s="3"/>
      <c r="F3596" s="3"/>
      <c r="G3596" s="3"/>
      <c r="H3596" s="3"/>
    </row>
    <row r="3597" spans="1:8" x14ac:dyDescent="0.25">
      <c r="A3597" s="3"/>
      <c r="B3597" s="3"/>
      <c r="C3597" s="3"/>
      <c r="D3597" s="3"/>
      <c r="E3597" s="3"/>
      <c r="F3597" s="3"/>
      <c r="G3597" s="3"/>
      <c r="H3597" s="3"/>
    </row>
    <row r="3598" spans="1:8" x14ac:dyDescent="0.25">
      <c r="A3598" s="3"/>
      <c r="B3598" s="3"/>
      <c r="C3598" s="3"/>
      <c r="D3598" s="3"/>
      <c r="E3598" s="3"/>
      <c r="F3598" s="3"/>
      <c r="G3598" s="3"/>
      <c r="H3598" s="3"/>
    </row>
    <row r="3599" spans="1:8" x14ac:dyDescent="0.25">
      <c r="A3599" s="3"/>
      <c r="B3599" s="3"/>
      <c r="C3599" s="3"/>
      <c r="D3599" s="3"/>
      <c r="E3599" s="3"/>
      <c r="F3599" s="3"/>
      <c r="G3599" s="3"/>
      <c r="H3599" s="3"/>
    </row>
    <row r="3600" spans="1:8" x14ac:dyDescent="0.25">
      <c r="A3600" s="3"/>
      <c r="B3600" s="3"/>
      <c r="C3600" s="3"/>
      <c r="D3600" s="3"/>
      <c r="E3600" s="3"/>
      <c r="F3600" s="3"/>
      <c r="G3600" s="3"/>
      <c r="H3600" s="3"/>
    </row>
    <row r="3601" spans="1:8" x14ac:dyDescent="0.25">
      <c r="A3601" s="3"/>
      <c r="B3601" s="3"/>
      <c r="C3601" s="3"/>
      <c r="D3601" s="3"/>
      <c r="E3601" s="3"/>
      <c r="F3601" s="3"/>
      <c r="G3601" s="3"/>
      <c r="H3601" s="3"/>
    </row>
    <row r="3602" spans="1:8" x14ac:dyDescent="0.25">
      <c r="A3602" s="3"/>
      <c r="B3602" s="3"/>
      <c r="C3602" s="3"/>
      <c r="D3602" s="3"/>
      <c r="E3602" s="3"/>
      <c r="F3602" s="3"/>
      <c r="G3602" s="3"/>
      <c r="H3602" s="3"/>
    </row>
    <row r="3603" spans="1:8" x14ac:dyDescent="0.25">
      <c r="A3603" s="3"/>
      <c r="B3603" s="3"/>
      <c r="C3603" s="3"/>
      <c r="D3603" s="3"/>
      <c r="E3603" s="3"/>
      <c r="F3603" s="3"/>
      <c r="G3603" s="3"/>
      <c r="H3603" s="3"/>
    </row>
    <row r="3604" spans="1:8" x14ac:dyDescent="0.25">
      <c r="A3604" s="3"/>
      <c r="B3604" s="3"/>
      <c r="C3604" s="3"/>
      <c r="D3604" s="3"/>
      <c r="E3604" s="3"/>
      <c r="F3604" s="3"/>
      <c r="G3604" s="3"/>
      <c r="H3604" s="3"/>
    </row>
    <row r="3605" spans="1:8" x14ac:dyDescent="0.25">
      <c r="A3605" s="3"/>
      <c r="B3605" s="3"/>
      <c r="C3605" s="3"/>
      <c r="D3605" s="3"/>
      <c r="E3605" s="3"/>
      <c r="F3605" s="3"/>
      <c r="G3605" s="3"/>
      <c r="H3605" s="3"/>
    </row>
    <row r="3606" spans="1:8" x14ac:dyDescent="0.25">
      <c r="A3606" s="3"/>
      <c r="B3606" s="3"/>
      <c r="C3606" s="3"/>
      <c r="D3606" s="3"/>
      <c r="E3606" s="3"/>
      <c r="F3606" s="3"/>
      <c r="G3606" s="3"/>
      <c r="H3606" s="3"/>
    </row>
    <row r="3607" spans="1:8" x14ac:dyDescent="0.25">
      <c r="A3607" s="3"/>
      <c r="B3607" s="3"/>
      <c r="C3607" s="3"/>
      <c r="D3607" s="3"/>
      <c r="E3607" s="3"/>
      <c r="F3607" s="3"/>
      <c r="G3607" s="3"/>
      <c r="H3607" s="3"/>
    </row>
    <row r="3608" spans="1:8" x14ac:dyDescent="0.25">
      <c r="A3608" s="3"/>
      <c r="B3608" s="3"/>
      <c r="C3608" s="3"/>
      <c r="D3608" s="3"/>
      <c r="E3608" s="3"/>
      <c r="F3608" s="3"/>
      <c r="G3608" s="3"/>
      <c r="H3608" s="3"/>
    </row>
    <row r="3609" spans="1:8" x14ac:dyDescent="0.25">
      <c r="A3609" s="3"/>
      <c r="B3609" s="3"/>
      <c r="C3609" s="3"/>
      <c r="D3609" s="3"/>
      <c r="E3609" s="3"/>
      <c r="F3609" s="3"/>
      <c r="G3609" s="3"/>
      <c r="H3609" s="3"/>
    </row>
    <row r="3610" spans="1:8" x14ac:dyDescent="0.25">
      <c r="A3610" s="3"/>
      <c r="B3610" s="3"/>
      <c r="C3610" s="3"/>
      <c r="D3610" s="3"/>
      <c r="E3610" s="3"/>
      <c r="F3610" s="3"/>
      <c r="G3610" s="3"/>
      <c r="H3610" s="3"/>
    </row>
    <row r="3611" spans="1:8" x14ac:dyDescent="0.25">
      <c r="A3611" s="3"/>
      <c r="B3611" s="3"/>
      <c r="C3611" s="3"/>
      <c r="D3611" s="3"/>
      <c r="E3611" s="3"/>
      <c r="F3611" s="3"/>
      <c r="G3611" s="3"/>
      <c r="H3611" s="3"/>
    </row>
    <row r="3612" spans="1:8" x14ac:dyDescent="0.25">
      <c r="A3612" s="3"/>
      <c r="B3612" s="3"/>
      <c r="C3612" s="3"/>
      <c r="D3612" s="3"/>
      <c r="E3612" s="3"/>
      <c r="F3612" s="3"/>
      <c r="G3612" s="3"/>
      <c r="H3612" s="3"/>
    </row>
    <row r="3613" spans="1:8" x14ac:dyDescent="0.25">
      <c r="A3613" s="3"/>
      <c r="B3613" s="3"/>
      <c r="C3613" s="3"/>
      <c r="D3613" s="3"/>
      <c r="E3613" s="3"/>
      <c r="F3613" s="3"/>
      <c r="G3613" s="3"/>
      <c r="H3613" s="3"/>
    </row>
    <row r="3614" spans="1:8" x14ac:dyDescent="0.25">
      <c r="A3614" s="3"/>
      <c r="B3614" s="3"/>
      <c r="C3614" s="3"/>
      <c r="D3614" s="3"/>
      <c r="E3614" s="3"/>
      <c r="F3614" s="3"/>
      <c r="G3614" s="3"/>
      <c r="H3614" s="3"/>
    </row>
    <row r="3615" spans="1:8" x14ac:dyDescent="0.25">
      <c r="A3615" s="3"/>
      <c r="B3615" s="3"/>
      <c r="C3615" s="3"/>
      <c r="D3615" s="3"/>
      <c r="E3615" s="3"/>
      <c r="F3615" s="3"/>
      <c r="G3615" s="3"/>
      <c r="H3615" s="3"/>
    </row>
    <row r="3616" spans="1:8" x14ac:dyDescent="0.25">
      <c r="A3616" s="3"/>
      <c r="B3616" s="3"/>
      <c r="C3616" s="3"/>
      <c r="D3616" s="3"/>
      <c r="E3616" s="3"/>
      <c r="F3616" s="3"/>
      <c r="G3616" s="3"/>
      <c r="H3616" s="3"/>
    </row>
    <row r="3617" spans="1:8" x14ac:dyDescent="0.25">
      <c r="A3617" s="3"/>
      <c r="B3617" s="3"/>
      <c r="C3617" s="3"/>
      <c r="D3617" s="3"/>
      <c r="E3617" s="3"/>
      <c r="F3617" s="3"/>
      <c r="G3617" s="3"/>
      <c r="H3617" s="3"/>
    </row>
    <row r="3618" spans="1:8" x14ac:dyDescent="0.25">
      <c r="A3618" s="3"/>
      <c r="B3618" s="3"/>
      <c r="C3618" s="3"/>
      <c r="D3618" s="3"/>
      <c r="E3618" s="3"/>
      <c r="F3618" s="3"/>
      <c r="G3618" s="3"/>
      <c r="H3618" s="3"/>
    </row>
    <row r="3619" spans="1:8" x14ac:dyDescent="0.25">
      <c r="A3619" s="3"/>
      <c r="B3619" s="3"/>
      <c r="C3619" s="3"/>
      <c r="D3619" s="3"/>
      <c r="E3619" s="3"/>
      <c r="F3619" s="3"/>
      <c r="G3619" s="3"/>
      <c r="H3619" s="3"/>
    </row>
    <row r="3620" spans="1:8" x14ac:dyDescent="0.25">
      <c r="A3620" s="3"/>
      <c r="B3620" s="3"/>
      <c r="C3620" s="3"/>
      <c r="D3620" s="3"/>
      <c r="E3620" s="3"/>
      <c r="F3620" s="3"/>
      <c r="G3620" s="3"/>
      <c r="H3620" s="3"/>
    </row>
    <row r="3621" spans="1:8" x14ac:dyDescent="0.25">
      <c r="A3621" s="3"/>
      <c r="B3621" s="3"/>
      <c r="C3621" s="3"/>
      <c r="D3621" s="3"/>
      <c r="E3621" s="3"/>
      <c r="F3621" s="3"/>
      <c r="G3621" s="3"/>
      <c r="H3621" s="3"/>
    </row>
    <row r="3622" spans="1:8" x14ac:dyDescent="0.25">
      <c r="A3622" s="3"/>
      <c r="B3622" s="3"/>
      <c r="C3622" s="3"/>
      <c r="D3622" s="3"/>
      <c r="E3622" s="3"/>
      <c r="F3622" s="3"/>
      <c r="G3622" s="3"/>
      <c r="H3622" s="3"/>
    </row>
    <row r="3623" spans="1:8" x14ac:dyDescent="0.25">
      <c r="A3623" s="3"/>
      <c r="B3623" s="3"/>
      <c r="C3623" s="3"/>
      <c r="D3623" s="3"/>
      <c r="E3623" s="3"/>
      <c r="F3623" s="3"/>
      <c r="G3623" s="3"/>
      <c r="H3623" s="3"/>
    </row>
    <row r="3624" spans="1:8" x14ac:dyDescent="0.25">
      <c r="A3624" s="3"/>
      <c r="B3624" s="3"/>
      <c r="C3624" s="3"/>
      <c r="D3624" s="3"/>
      <c r="E3624" s="3"/>
      <c r="F3624" s="3"/>
      <c r="G3624" s="3"/>
      <c r="H3624" s="3"/>
    </row>
    <row r="3625" spans="1:8" x14ac:dyDescent="0.25">
      <c r="A3625" s="3"/>
      <c r="B3625" s="3"/>
      <c r="C3625" s="3"/>
      <c r="D3625" s="3"/>
      <c r="E3625" s="3"/>
      <c r="F3625" s="3"/>
      <c r="G3625" s="3"/>
      <c r="H3625" s="3"/>
    </row>
    <row r="3626" spans="1:8" x14ac:dyDescent="0.25">
      <c r="A3626" s="3"/>
      <c r="B3626" s="3"/>
      <c r="C3626" s="3"/>
      <c r="D3626" s="3"/>
      <c r="E3626" s="3"/>
      <c r="F3626" s="3"/>
      <c r="G3626" s="3"/>
      <c r="H3626" s="3"/>
    </row>
    <row r="3627" spans="1:8" x14ac:dyDescent="0.25">
      <c r="A3627" s="3"/>
      <c r="B3627" s="3"/>
      <c r="C3627" s="3"/>
      <c r="D3627" s="3"/>
      <c r="E3627" s="3"/>
      <c r="F3627" s="3"/>
      <c r="G3627" s="3"/>
      <c r="H3627" s="3"/>
    </row>
    <row r="3628" spans="1:8" x14ac:dyDescent="0.25">
      <c r="A3628" s="3"/>
      <c r="B3628" s="3"/>
      <c r="C3628" s="3"/>
      <c r="D3628" s="3"/>
      <c r="E3628" s="3"/>
      <c r="F3628" s="3"/>
      <c r="G3628" s="3"/>
      <c r="H3628" s="3"/>
    </row>
    <row r="3629" spans="1:8" x14ac:dyDescent="0.25">
      <c r="A3629" s="3"/>
      <c r="B3629" s="3"/>
      <c r="C3629" s="3"/>
      <c r="D3629" s="3"/>
      <c r="E3629" s="3"/>
      <c r="F3629" s="3"/>
      <c r="G3629" s="3"/>
      <c r="H3629" s="3"/>
    </row>
    <row r="3630" spans="1:8" x14ac:dyDescent="0.25">
      <c r="A3630" s="3"/>
      <c r="B3630" s="3"/>
      <c r="C3630" s="3"/>
      <c r="D3630" s="3"/>
      <c r="E3630" s="3"/>
      <c r="F3630" s="3"/>
      <c r="G3630" s="3"/>
      <c r="H3630" s="3"/>
    </row>
    <row r="3631" spans="1:8" x14ac:dyDescent="0.25">
      <c r="A3631" s="3"/>
      <c r="B3631" s="3"/>
      <c r="C3631" s="3"/>
      <c r="D3631" s="3"/>
      <c r="E3631" s="3"/>
      <c r="F3631" s="3"/>
      <c r="G3631" s="3"/>
      <c r="H3631" s="3"/>
    </row>
    <row r="3632" spans="1:8" x14ac:dyDescent="0.25">
      <c r="A3632" s="3"/>
      <c r="B3632" s="3"/>
      <c r="C3632" s="3"/>
      <c r="D3632" s="3"/>
      <c r="E3632" s="3"/>
      <c r="F3632" s="3"/>
      <c r="G3632" s="3"/>
      <c r="H3632" s="3"/>
    </row>
    <row r="3633" spans="1:8" x14ac:dyDescent="0.25">
      <c r="A3633" s="3"/>
      <c r="B3633" s="3"/>
      <c r="C3633" s="3"/>
      <c r="D3633" s="3"/>
      <c r="E3633" s="3"/>
      <c r="F3633" s="3"/>
      <c r="G3633" s="3"/>
      <c r="H3633" s="3"/>
    </row>
    <row r="3634" spans="1:8" x14ac:dyDescent="0.25">
      <c r="A3634" s="3"/>
      <c r="B3634" s="3"/>
      <c r="C3634" s="3"/>
      <c r="D3634" s="3"/>
      <c r="E3634" s="3"/>
      <c r="F3634" s="3"/>
      <c r="G3634" s="3"/>
      <c r="H3634" s="3"/>
    </row>
    <row r="3635" spans="1:8" x14ac:dyDescent="0.25">
      <c r="A3635" s="3"/>
      <c r="B3635" s="3"/>
      <c r="C3635" s="3"/>
      <c r="D3635" s="3"/>
      <c r="E3635" s="3"/>
      <c r="F3635" s="3"/>
      <c r="G3635" s="3"/>
      <c r="H3635" s="3"/>
    </row>
    <row r="3636" spans="1:8" x14ac:dyDescent="0.25">
      <c r="A3636" s="3"/>
      <c r="B3636" s="3"/>
      <c r="C3636" s="3"/>
      <c r="D3636" s="3"/>
      <c r="E3636" s="3"/>
      <c r="F3636" s="3"/>
      <c r="G3636" s="3"/>
      <c r="H3636" s="3"/>
    </row>
    <row r="3637" spans="1:8" x14ac:dyDescent="0.25">
      <c r="A3637" s="3"/>
      <c r="B3637" s="3"/>
      <c r="C3637" s="3"/>
      <c r="D3637" s="3"/>
      <c r="E3637" s="3"/>
      <c r="F3637" s="3"/>
      <c r="G3637" s="3"/>
      <c r="H3637" s="3"/>
    </row>
    <row r="3638" spans="1:8" x14ac:dyDescent="0.25">
      <c r="A3638" s="3"/>
      <c r="B3638" s="3"/>
      <c r="C3638" s="3"/>
      <c r="D3638" s="3"/>
      <c r="E3638" s="3"/>
      <c r="F3638" s="3"/>
      <c r="G3638" s="3"/>
      <c r="H3638" s="3"/>
    </row>
    <row r="3639" spans="1:8" x14ac:dyDescent="0.25">
      <c r="A3639" s="3"/>
      <c r="B3639" s="3"/>
      <c r="C3639" s="3"/>
      <c r="D3639" s="3"/>
      <c r="E3639" s="3"/>
      <c r="F3639" s="3"/>
      <c r="G3639" s="3"/>
      <c r="H3639" s="3"/>
    </row>
    <row r="3640" spans="1:8" x14ac:dyDescent="0.25">
      <c r="A3640" s="3"/>
      <c r="B3640" s="3"/>
      <c r="C3640" s="3"/>
      <c r="D3640" s="3"/>
      <c r="E3640" s="3"/>
      <c r="F3640" s="3"/>
      <c r="G3640" s="3"/>
      <c r="H3640" s="3"/>
    </row>
    <row r="3641" spans="1:8" x14ac:dyDescent="0.25">
      <c r="A3641" s="3"/>
      <c r="B3641" s="3"/>
      <c r="C3641" s="3"/>
      <c r="D3641" s="3"/>
      <c r="E3641" s="3"/>
      <c r="F3641" s="3"/>
      <c r="G3641" s="3"/>
      <c r="H3641" s="3"/>
    </row>
    <row r="3642" spans="1:8" x14ac:dyDescent="0.25">
      <c r="A3642" s="3"/>
      <c r="B3642" s="3"/>
      <c r="C3642" s="3"/>
      <c r="D3642" s="3"/>
      <c r="E3642" s="3"/>
      <c r="F3642" s="3"/>
      <c r="G3642" s="3"/>
      <c r="H3642" s="3"/>
    </row>
    <row r="3643" spans="1:8" x14ac:dyDescent="0.25">
      <c r="A3643" s="3"/>
      <c r="B3643" s="3"/>
      <c r="C3643" s="3"/>
      <c r="D3643" s="3"/>
      <c r="E3643" s="3"/>
      <c r="F3643" s="3"/>
      <c r="G3643" s="3"/>
      <c r="H3643" s="3"/>
    </row>
    <row r="3644" spans="1:8" x14ac:dyDescent="0.25">
      <c r="A3644" s="3"/>
      <c r="B3644" s="3"/>
      <c r="C3644" s="3"/>
      <c r="D3644" s="3"/>
      <c r="E3644" s="3"/>
      <c r="F3644" s="3"/>
      <c r="G3644" s="3"/>
      <c r="H3644" s="3"/>
    </row>
    <row r="3645" spans="1:8" x14ac:dyDescent="0.25">
      <c r="A3645" s="3"/>
      <c r="B3645" s="3"/>
      <c r="C3645" s="3"/>
      <c r="D3645" s="3"/>
      <c r="E3645" s="3"/>
      <c r="F3645" s="3"/>
      <c r="G3645" s="3"/>
      <c r="H3645" s="3"/>
    </row>
    <row r="3646" spans="1:8" x14ac:dyDescent="0.25">
      <c r="A3646" s="3"/>
      <c r="B3646" s="3"/>
      <c r="C3646" s="3"/>
      <c r="D3646" s="3"/>
      <c r="E3646" s="3"/>
      <c r="F3646" s="3"/>
      <c r="G3646" s="3"/>
      <c r="H3646" s="3"/>
    </row>
    <row r="3647" spans="1:8" x14ac:dyDescent="0.25">
      <c r="A3647" s="3"/>
      <c r="B3647" s="3"/>
      <c r="C3647" s="3"/>
      <c r="D3647" s="3"/>
      <c r="E3647" s="3"/>
      <c r="F3647" s="3"/>
      <c r="G3647" s="3"/>
      <c r="H3647" s="3"/>
    </row>
    <row r="3648" spans="1:8" x14ac:dyDescent="0.25">
      <c r="A3648" s="3"/>
      <c r="B3648" s="3"/>
      <c r="C3648" s="3"/>
      <c r="D3648" s="3"/>
      <c r="E3648" s="3"/>
      <c r="F3648" s="3"/>
      <c r="G3648" s="3"/>
      <c r="H3648" s="3"/>
    </row>
    <row r="3649" spans="1:8" x14ac:dyDescent="0.25">
      <c r="A3649" s="3"/>
      <c r="B3649" s="3"/>
      <c r="C3649" s="3"/>
      <c r="D3649" s="3"/>
      <c r="E3649" s="3"/>
      <c r="F3649" s="3"/>
      <c r="G3649" s="3"/>
      <c r="H3649" s="3"/>
    </row>
    <row r="3650" spans="1:8" x14ac:dyDescent="0.25">
      <c r="A3650" s="3"/>
      <c r="B3650" s="3"/>
      <c r="C3650" s="3"/>
      <c r="D3650" s="3"/>
      <c r="E3650" s="3"/>
      <c r="F3650" s="3"/>
      <c r="G3650" s="3"/>
      <c r="H3650" s="3"/>
    </row>
    <row r="3651" spans="1:8" x14ac:dyDescent="0.25">
      <c r="A3651" s="3"/>
      <c r="B3651" s="3"/>
      <c r="C3651" s="3"/>
      <c r="D3651" s="3"/>
      <c r="E3651" s="3"/>
      <c r="F3651" s="3"/>
      <c r="G3651" s="3"/>
      <c r="H3651" s="3"/>
    </row>
    <row r="3652" spans="1:8" x14ac:dyDescent="0.25">
      <c r="A3652" s="3"/>
      <c r="B3652" s="3"/>
      <c r="C3652" s="3"/>
      <c r="D3652" s="3"/>
      <c r="E3652" s="3"/>
      <c r="F3652" s="3"/>
      <c r="G3652" s="3"/>
      <c r="H3652" s="3"/>
    </row>
    <row r="3653" spans="1:8" x14ac:dyDescent="0.25">
      <c r="A3653" s="3"/>
      <c r="B3653" s="3"/>
      <c r="C3653" s="3"/>
      <c r="D3653" s="3"/>
      <c r="E3653" s="3"/>
      <c r="F3653" s="3"/>
      <c r="G3653" s="3"/>
      <c r="H3653" s="3"/>
    </row>
    <row r="3654" spans="1:8" x14ac:dyDescent="0.25">
      <c r="A3654" s="3"/>
      <c r="B3654" s="3"/>
      <c r="C3654" s="3"/>
      <c r="D3654" s="3"/>
      <c r="E3654" s="3"/>
      <c r="F3654" s="3"/>
      <c r="G3654" s="3"/>
      <c r="H3654" s="3"/>
    </row>
    <row r="3655" spans="1:8" x14ac:dyDescent="0.25">
      <c r="A3655" s="3"/>
      <c r="B3655" s="3"/>
      <c r="C3655" s="3"/>
      <c r="D3655" s="3"/>
      <c r="E3655" s="3"/>
      <c r="F3655" s="3"/>
      <c r="G3655" s="3"/>
      <c r="H3655" s="3"/>
    </row>
    <row r="3656" spans="1:8" x14ac:dyDescent="0.25">
      <c r="A3656" s="3"/>
      <c r="B3656" s="3"/>
      <c r="C3656" s="3"/>
      <c r="D3656" s="3"/>
      <c r="E3656" s="3"/>
      <c r="F3656" s="3"/>
      <c r="G3656" s="3"/>
      <c r="H3656" s="3"/>
    </row>
    <row r="3657" spans="1:8" x14ac:dyDescent="0.25">
      <c r="A3657" s="3"/>
      <c r="B3657" s="3"/>
      <c r="C3657" s="3"/>
      <c r="D3657" s="3"/>
      <c r="E3657" s="3"/>
      <c r="F3657" s="3"/>
      <c r="G3657" s="3"/>
      <c r="H3657" s="3"/>
    </row>
    <row r="3658" spans="1:8" x14ac:dyDescent="0.25">
      <c r="A3658" s="3"/>
      <c r="B3658" s="3"/>
      <c r="C3658" s="3"/>
      <c r="D3658" s="3"/>
      <c r="E3658" s="3"/>
      <c r="F3658" s="3"/>
      <c r="G3658" s="3"/>
      <c r="H3658" s="3"/>
    </row>
    <row r="3659" spans="1:8" x14ac:dyDescent="0.25">
      <c r="A3659" s="3"/>
      <c r="B3659" s="3"/>
      <c r="C3659" s="3"/>
      <c r="D3659" s="3"/>
      <c r="E3659" s="3"/>
      <c r="F3659" s="3"/>
      <c r="G3659" s="3"/>
      <c r="H3659" s="3"/>
    </row>
    <row r="3660" spans="1:8" x14ac:dyDescent="0.25">
      <c r="A3660" s="3"/>
      <c r="B3660" s="3"/>
      <c r="C3660" s="3"/>
      <c r="D3660" s="3"/>
      <c r="E3660" s="3"/>
      <c r="F3660" s="3"/>
      <c r="G3660" s="3"/>
      <c r="H3660" s="3"/>
    </row>
    <row r="3661" spans="1:8" x14ac:dyDescent="0.25">
      <c r="A3661" s="3"/>
      <c r="B3661" s="3"/>
      <c r="C3661" s="3"/>
      <c r="D3661" s="3"/>
      <c r="E3661" s="3"/>
      <c r="F3661" s="3"/>
      <c r="G3661" s="3"/>
      <c r="H3661" s="3"/>
    </row>
    <row r="3662" spans="1:8" x14ac:dyDescent="0.25">
      <c r="A3662" s="3"/>
      <c r="B3662" s="3"/>
      <c r="C3662" s="3"/>
      <c r="D3662" s="3"/>
      <c r="E3662" s="3"/>
      <c r="F3662" s="3"/>
      <c r="G3662" s="3"/>
      <c r="H3662" s="3"/>
    </row>
    <row r="3663" spans="1:8" x14ac:dyDescent="0.25">
      <c r="A3663" s="3"/>
      <c r="B3663" s="3"/>
      <c r="C3663" s="3"/>
      <c r="D3663" s="3"/>
      <c r="E3663" s="3"/>
      <c r="F3663" s="3"/>
      <c r="G3663" s="3"/>
      <c r="H3663" s="3"/>
    </row>
    <row r="3664" spans="1:8" x14ac:dyDescent="0.25">
      <c r="A3664" s="3"/>
      <c r="B3664" s="3"/>
      <c r="C3664" s="3"/>
      <c r="D3664" s="3"/>
      <c r="E3664" s="3"/>
      <c r="F3664" s="3"/>
      <c r="G3664" s="3"/>
      <c r="H3664" s="3"/>
    </row>
    <row r="3665" spans="1:8" x14ac:dyDescent="0.25">
      <c r="A3665" s="3"/>
      <c r="B3665" s="3"/>
      <c r="C3665" s="3"/>
      <c r="D3665" s="3"/>
      <c r="E3665" s="3"/>
      <c r="F3665" s="3"/>
      <c r="G3665" s="3"/>
      <c r="H3665" s="3"/>
    </row>
    <row r="3666" spans="1:8" x14ac:dyDescent="0.25">
      <c r="A3666" s="3"/>
      <c r="B3666" s="3"/>
      <c r="C3666" s="3"/>
      <c r="D3666" s="3"/>
      <c r="E3666" s="3"/>
      <c r="F3666" s="3"/>
      <c r="G3666" s="3"/>
      <c r="H3666" s="3"/>
    </row>
    <row r="3667" spans="1:8" x14ac:dyDescent="0.25">
      <c r="A3667" s="3"/>
      <c r="B3667" s="3"/>
      <c r="C3667" s="3"/>
      <c r="D3667" s="3"/>
      <c r="E3667" s="3"/>
      <c r="F3667" s="3"/>
      <c r="G3667" s="3"/>
      <c r="H3667" s="3"/>
    </row>
    <row r="3668" spans="1:8" x14ac:dyDescent="0.25">
      <c r="A3668" s="3"/>
      <c r="B3668" s="3"/>
      <c r="C3668" s="3"/>
      <c r="D3668" s="3"/>
      <c r="E3668" s="3"/>
      <c r="F3668" s="3"/>
      <c r="G3668" s="3"/>
      <c r="H3668" s="3"/>
    </row>
    <row r="3669" spans="1:8" x14ac:dyDescent="0.25">
      <c r="A3669" s="3"/>
      <c r="B3669" s="3"/>
      <c r="C3669" s="3"/>
      <c r="D3669" s="3"/>
      <c r="E3669" s="3"/>
      <c r="F3669" s="3"/>
      <c r="G3669" s="3"/>
      <c r="H3669" s="3"/>
    </row>
    <row r="3670" spans="1:8" x14ac:dyDescent="0.25">
      <c r="A3670" s="3"/>
      <c r="B3670" s="3"/>
      <c r="C3670" s="3"/>
      <c r="D3670" s="3"/>
      <c r="E3670" s="3"/>
      <c r="F3670" s="3"/>
      <c r="G3670" s="3"/>
      <c r="H3670" s="3"/>
    </row>
    <row r="3671" spans="1:8" x14ac:dyDescent="0.25">
      <c r="A3671" s="3"/>
      <c r="B3671" s="3"/>
      <c r="C3671" s="3"/>
      <c r="D3671" s="3"/>
      <c r="E3671" s="3"/>
      <c r="F3671" s="3"/>
      <c r="G3671" s="3"/>
      <c r="H3671" s="3"/>
    </row>
    <row r="3672" spans="1:8" x14ac:dyDescent="0.25">
      <c r="A3672" s="3"/>
      <c r="B3672" s="3"/>
      <c r="C3672" s="3"/>
      <c r="D3672" s="3"/>
      <c r="E3672" s="3"/>
      <c r="F3672" s="3"/>
      <c r="G3672" s="3"/>
      <c r="H3672" s="3"/>
    </row>
    <row r="3673" spans="1:8" x14ac:dyDescent="0.25">
      <c r="A3673" s="3"/>
      <c r="B3673" s="3"/>
      <c r="C3673" s="3"/>
      <c r="D3673" s="3"/>
      <c r="E3673" s="3"/>
      <c r="F3673" s="3"/>
      <c r="G3673" s="3"/>
      <c r="H3673" s="3"/>
    </row>
    <row r="3674" spans="1:8" x14ac:dyDescent="0.25">
      <c r="A3674" s="3"/>
      <c r="B3674" s="3"/>
      <c r="C3674" s="3"/>
      <c r="D3674" s="3"/>
      <c r="E3674" s="3"/>
      <c r="F3674" s="3"/>
      <c r="G3674" s="3"/>
      <c r="H3674" s="3"/>
    </row>
    <row r="3675" spans="1:8" x14ac:dyDescent="0.25">
      <c r="A3675" s="3"/>
      <c r="B3675" s="3"/>
      <c r="C3675" s="3"/>
      <c r="D3675" s="3"/>
      <c r="E3675" s="3"/>
      <c r="F3675" s="3"/>
      <c r="G3675" s="3"/>
      <c r="H3675" s="3"/>
    </row>
    <row r="3676" spans="1:8" x14ac:dyDescent="0.25">
      <c r="A3676" s="3"/>
      <c r="B3676" s="3"/>
      <c r="C3676" s="3"/>
      <c r="D3676" s="3"/>
      <c r="E3676" s="3"/>
      <c r="F3676" s="3"/>
      <c r="G3676" s="3"/>
      <c r="H3676" s="3"/>
    </row>
    <row r="3677" spans="1:8" x14ac:dyDescent="0.25">
      <c r="A3677" s="3"/>
      <c r="B3677" s="3"/>
      <c r="C3677" s="3"/>
      <c r="D3677" s="3"/>
      <c r="E3677" s="3"/>
      <c r="F3677" s="3"/>
      <c r="G3677" s="3"/>
      <c r="H3677" s="3"/>
    </row>
    <row r="3678" spans="1:8" x14ac:dyDescent="0.25">
      <c r="A3678" s="3"/>
      <c r="B3678" s="3"/>
      <c r="C3678" s="3"/>
      <c r="D3678" s="3"/>
      <c r="E3678" s="3"/>
      <c r="F3678" s="3"/>
      <c r="G3678" s="3"/>
      <c r="H3678" s="3"/>
    </row>
    <row r="3679" spans="1:8" x14ac:dyDescent="0.25">
      <c r="A3679" s="3"/>
      <c r="B3679" s="3"/>
      <c r="C3679" s="3"/>
      <c r="D3679" s="3"/>
      <c r="E3679" s="3"/>
      <c r="F3679" s="3"/>
      <c r="G3679" s="3"/>
      <c r="H3679" s="3"/>
    </row>
    <row r="3680" spans="1:8" x14ac:dyDescent="0.25">
      <c r="A3680" s="3"/>
      <c r="B3680" s="3"/>
      <c r="C3680" s="3"/>
      <c r="D3680" s="3"/>
      <c r="E3680" s="3"/>
      <c r="F3680" s="3"/>
      <c r="G3680" s="3"/>
      <c r="H3680" s="3"/>
    </row>
    <row r="3681" spans="1:8" x14ac:dyDescent="0.25">
      <c r="A3681" s="3"/>
      <c r="B3681" s="3"/>
      <c r="C3681" s="3"/>
      <c r="D3681" s="3"/>
      <c r="E3681" s="3"/>
      <c r="F3681" s="3"/>
      <c r="G3681" s="3"/>
      <c r="H3681" s="3"/>
    </row>
    <row r="3682" spans="1:8" x14ac:dyDescent="0.25">
      <c r="A3682" s="3"/>
      <c r="B3682" s="3"/>
      <c r="C3682" s="3"/>
      <c r="D3682" s="3"/>
      <c r="E3682" s="3"/>
      <c r="F3682" s="3"/>
      <c r="G3682" s="3"/>
      <c r="H3682" s="3"/>
    </row>
    <row r="3683" spans="1:8" x14ac:dyDescent="0.25">
      <c r="A3683" s="3"/>
      <c r="B3683" s="3"/>
      <c r="C3683" s="3"/>
      <c r="D3683" s="3"/>
      <c r="E3683" s="3"/>
      <c r="F3683" s="3"/>
      <c r="G3683" s="3"/>
      <c r="H3683" s="3"/>
    </row>
    <row r="3684" spans="1:8" x14ac:dyDescent="0.25">
      <c r="A3684" s="3"/>
      <c r="B3684" s="3"/>
      <c r="C3684" s="3"/>
      <c r="D3684" s="3"/>
      <c r="E3684" s="3"/>
      <c r="F3684" s="3"/>
      <c r="G3684" s="3"/>
      <c r="H3684" s="3"/>
    </row>
    <row r="3685" spans="1:8" x14ac:dyDescent="0.25">
      <c r="A3685" s="3"/>
      <c r="B3685" s="3"/>
      <c r="C3685" s="3"/>
      <c r="D3685" s="3"/>
      <c r="E3685" s="3"/>
      <c r="F3685" s="3"/>
      <c r="G3685" s="3"/>
      <c r="H3685" s="3"/>
    </row>
    <row r="3686" spans="1:8" x14ac:dyDescent="0.25">
      <c r="A3686" s="3"/>
      <c r="B3686" s="3"/>
      <c r="C3686" s="3"/>
      <c r="D3686" s="3"/>
      <c r="E3686" s="3"/>
      <c r="F3686" s="3"/>
      <c r="G3686" s="3"/>
      <c r="H3686" s="3"/>
    </row>
    <row r="3687" spans="1:8" x14ac:dyDescent="0.25">
      <c r="A3687" s="3"/>
      <c r="B3687" s="3"/>
      <c r="C3687" s="3"/>
      <c r="D3687" s="3"/>
      <c r="E3687" s="3"/>
      <c r="F3687" s="3"/>
      <c r="G3687" s="3"/>
      <c r="H3687" s="3"/>
    </row>
    <row r="3688" spans="1:8" x14ac:dyDescent="0.25">
      <c r="A3688" s="3"/>
      <c r="B3688" s="3"/>
      <c r="C3688" s="3"/>
      <c r="D3688" s="3"/>
      <c r="E3688" s="3"/>
      <c r="F3688" s="3"/>
      <c r="G3688" s="3"/>
      <c r="H3688" s="3"/>
    </row>
    <row r="3689" spans="1:8" x14ac:dyDescent="0.25">
      <c r="A3689" s="3"/>
      <c r="B3689" s="3"/>
      <c r="C3689" s="3"/>
      <c r="D3689" s="3"/>
      <c r="E3689" s="3"/>
      <c r="F3689" s="3"/>
      <c r="G3689" s="3"/>
      <c r="H3689" s="3"/>
    </row>
    <row r="3690" spans="1:8" x14ac:dyDescent="0.25">
      <c r="A3690" s="3"/>
      <c r="B3690" s="3"/>
      <c r="C3690" s="3"/>
      <c r="D3690" s="3"/>
      <c r="E3690" s="3"/>
      <c r="F3690" s="3"/>
      <c r="G3690" s="3"/>
      <c r="H3690" s="3"/>
    </row>
    <row r="3691" spans="1:8" x14ac:dyDescent="0.25">
      <c r="A3691" s="3"/>
      <c r="B3691" s="3"/>
      <c r="C3691" s="3"/>
      <c r="D3691" s="3"/>
      <c r="E3691" s="3"/>
      <c r="F3691" s="3"/>
      <c r="G3691" s="3"/>
      <c r="H3691" s="3"/>
    </row>
    <row r="3692" spans="1:8" x14ac:dyDescent="0.25">
      <c r="A3692" s="3"/>
      <c r="B3692" s="3"/>
      <c r="C3692" s="3"/>
      <c r="D3692" s="3"/>
      <c r="E3692" s="3"/>
      <c r="F3692" s="3"/>
      <c r="G3692" s="3"/>
      <c r="H3692" s="3"/>
    </row>
    <row r="3693" spans="1:8" x14ac:dyDescent="0.25">
      <c r="A3693" s="3"/>
      <c r="B3693" s="3"/>
      <c r="C3693" s="3"/>
      <c r="D3693" s="3"/>
      <c r="E3693" s="3"/>
      <c r="F3693" s="3"/>
      <c r="G3693" s="3"/>
      <c r="H3693" s="3"/>
    </row>
    <row r="3694" spans="1:8" x14ac:dyDescent="0.25">
      <c r="A3694" s="3"/>
      <c r="B3694" s="3"/>
      <c r="C3694" s="3"/>
      <c r="D3694" s="3"/>
      <c r="E3694" s="3"/>
      <c r="F3694" s="3"/>
      <c r="G3694" s="3"/>
      <c r="H3694" s="3"/>
    </row>
    <row r="3695" spans="1:8" x14ac:dyDescent="0.25">
      <c r="A3695" s="3"/>
      <c r="B3695" s="3"/>
      <c r="C3695" s="3"/>
      <c r="D3695" s="3"/>
      <c r="E3695" s="3"/>
      <c r="F3695" s="3"/>
      <c r="G3695" s="3"/>
      <c r="H3695" s="3"/>
    </row>
    <row r="3696" spans="1:8" x14ac:dyDescent="0.25">
      <c r="A3696" s="3"/>
      <c r="B3696" s="3"/>
      <c r="C3696" s="3"/>
      <c r="D3696" s="3"/>
      <c r="E3696" s="3"/>
      <c r="F3696" s="3"/>
      <c r="G3696" s="3"/>
      <c r="H3696" s="3"/>
    </row>
    <row r="3697" spans="1:8" x14ac:dyDescent="0.25">
      <c r="A3697" s="3"/>
      <c r="B3697" s="3"/>
      <c r="C3697" s="3"/>
      <c r="D3697" s="3"/>
      <c r="E3697" s="3"/>
      <c r="F3697" s="3"/>
      <c r="G3697" s="3"/>
      <c r="H3697" s="3"/>
    </row>
    <row r="3698" spans="1:8" x14ac:dyDescent="0.25">
      <c r="A3698" s="3"/>
      <c r="B3698" s="3"/>
      <c r="C3698" s="3"/>
      <c r="D3698" s="3"/>
      <c r="E3698" s="3"/>
      <c r="F3698" s="3"/>
      <c r="G3698" s="3"/>
      <c r="H3698" s="3"/>
    </row>
    <row r="3699" spans="1:8" x14ac:dyDescent="0.25">
      <c r="A3699" s="3"/>
      <c r="B3699" s="3"/>
      <c r="C3699" s="3"/>
      <c r="D3699" s="3"/>
      <c r="E3699" s="3"/>
      <c r="F3699" s="3"/>
      <c r="G3699" s="3"/>
      <c r="H3699" s="3"/>
    </row>
    <row r="3700" spans="1:8" x14ac:dyDescent="0.25">
      <c r="A3700" s="3"/>
      <c r="B3700" s="3"/>
      <c r="C3700" s="3"/>
      <c r="D3700" s="3"/>
      <c r="E3700" s="3"/>
      <c r="F3700" s="3"/>
      <c r="G3700" s="3"/>
      <c r="H3700" s="3"/>
    </row>
    <row r="3701" spans="1:8" x14ac:dyDescent="0.25">
      <c r="A3701" s="3"/>
      <c r="B3701" s="3"/>
      <c r="C3701" s="3"/>
      <c r="D3701" s="3"/>
      <c r="E3701" s="3"/>
      <c r="F3701" s="3"/>
      <c r="G3701" s="3"/>
      <c r="H3701" s="3"/>
    </row>
    <row r="3702" spans="1:8" x14ac:dyDescent="0.25">
      <c r="A3702" s="3"/>
      <c r="B3702" s="3"/>
      <c r="C3702" s="3"/>
      <c r="D3702" s="3"/>
      <c r="E3702" s="3"/>
      <c r="F3702" s="3"/>
      <c r="G3702" s="3"/>
      <c r="H3702" s="3"/>
    </row>
    <row r="3703" spans="1:8" x14ac:dyDescent="0.25">
      <c r="A3703" s="3"/>
      <c r="B3703" s="3"/>
      <c r="C3703" s="3"/>
      <c r="D3703" s="3"/>
      <c r="E3703" s="3"/>
      <c r="F3703" s="3"/>
      <c r="G3703" s="3"/>
      <c r="H3703" s="3"/>
    </row>
    <row r="3704" spans="1:8" x14ac:dyDescent="0.25">
      <c r="A3704" s="3"/>
      <c r="B3704" s="3"/>
      <c r="C3704" s="3"/>
      <c r="D3704" s="3"/>
      <c r="E3704" s="3"/>
      <c r="F3704" s="3"/>
      <c r="G3704" s="3"/>
      <c r="H3704" s="3"/>
    </row>
    <row r="3705" spans="1:8" x14ac:dyDescent="0.25">
      <c r="A3705" s="3"/>
      <c r="B3705" s="3"/>
      <c r="C3705" s="3"/>
      <c r="D3705" s="3"/>
      <c r="E3705" s="3"/>
      <c r="F3705" s="3"/>
      <c r="G3705" s="3"/>
      <c r="H3705" s="3"/>
    </row>
    <row r="3706" spans="1:8" x14ac:dyDescent="0.25">
      <c r="A3706" s="3"/>
      <c r="B3706" s="3"/>
      <c r="C3706" s="3"/>
      <c r="D3706" s="3"/>
      <c r="E3706" s="3"/>
      <c r="F3706" s="3"/>
      <c r="G3706" s="3"/>
      <c r="H3706" s="3"/>
    </row>
    <row r="3707" spans="1:8" x14ac:dyDescent="0.25">
      <c r="A3707" s="3"/>
      <c r="B3707" s="3"/>
      <c r="C3707" s="3"/>
      <c r="D3707" s="3"/>
      <c r="E3707" s="3"/>
      <c r="F3707" s="3"/>
      <c r="G3707" s="3"/>
      <c r="H3707" s="3"/>
    </row>
    <row r="3708" spans="1:8" x14ac:dyDescent="0.25">
      <c r="A3708" s="3"/>
      <c r="B3708" s="3"/>
      <c r="C3708" s="3"/>
      <c r="D3708" s="3"/>
      <c r="E3708" s="3"/>
      <c r="F3708" s="3"/>
      <c r="G3708" s="3"/>
      <c r="H3708" s="3"/>
    </row>
    <row r="3709" spans="1:8" x14ac:dyDescent="0.25">
      <c r="A3709" s="3"/>
      <c r="B3709" s="3"/>
      <c r="C3709" s="3"/>
      <c r="D3709" s="3"/>
      <c r="E3709" s="3"/>
      <c r="F3709" s="3"/>
      <c r="G3709" s="3"/>
      <c r="H3709" s="3"/>
    </row>
    <row r="3710" spans="1:8" x14ac:dyDescent="0.25">
      <c r="A3710" s="3"/>
      <c r="B3710" s="3"/>
      <c r="C3710" s="3"/>
      <c r="D3710" s="3"/>
      <c r="E3710" s="3"/>
      <c r="F3710" s="3"/>
      <c r="G3710" s="3"/>
      <c r="H3710" s="3"/>
    </row>
    <row r="3711" spans="1:8" x14ac:dyDescent="0.25">
      <c r="A3711" s="3"/>
      <c r="B3711" s="3"/>
      <c r="C3711" s="3"/>
      <c r="D3711" s="3"/>
      <c r="E3711" s="3"/>
      <c r="F3711" s="3"/>
      <c r="G3711" s="3"/>
      <c r="H3711" s="3"/>
    </row>
    <row r="3712" spans="1:8" x14ac:dyDescent="0.25">
      <c r="A3712" s="3"/>
      <c r="B3712" s="3"/>
      <c r="C3712" s="3"/>
      <c r="D3712" s="3"/>
      <c r="E3712" s="3"/>
      <c r="F3712" s="3"/>
      <c r="G3712" s="3"/>
      <c r="H3712" s="3"/>
    </row>
    <row r="3713" spans="1:8" x14ac:dyDescent="0.25">
      <c r="A3713" s="3"/>
      <c r="B3713" s="3"/>
      <c r="C3713" s="3"/>
      <c r="D3713" s="3"/>
      <c r="E3713" s="3"/>
      <c r="F3713" s="3"/>
      <c r="G3713" s="3"/>
      <c r="H3713" s="3"/>
    </row>
    <row r="3714" spans="1:8" x14ac:dyDescent="0.25">
      <c r="A3714" s="3"/>
      <c r="B3714" s="3"/>
      <c r="C3714" s="3"/>
      <c r="D3714" s="3"/>
      <c r="E3714" s="3"/>
      <c r="F3714" s="3"/>
      <c r="G3714" s="3"/>
      <c r="H3714" s="3"/>
    </row>
    <row r="3715" spans="1:8" x14ac:dyDescent="0.25">
      <c r="A3715" s="3"/>
      <c r="B3715" s="3"/>
      <c r="C3715" s="3"/>
      <c r="D3715" s="3"/>
      <c r="E3715" s="3"/>
      <c r="F3715" s="3"/>
      <c r="G3715" s="3"/>
      <c r="H3715" s="3"/>
    </row>
    <row r="3716" spans="1:8" x14ac:dyDescent="0.25">
      <c r="A3716" s="3"/>
      <c r="B3716" s="3"/>
      <c r="C3716" s="3"/>
      <c r="D3716" s="3"/>
      <c r="E3716" s="3"/>
      <c r="F3716" s="3"/>
      <c r="G3716" s="3"/>
      <c r="H3716" s="3"/>
    </row>
    <row r="3717" spans="1:8" x14ac:dyDescent="0.25">
      <c r="A3717" s="3"/>
      <c r="B3717" s="3"/>
      <c r="C3717" s="3"/>
      <c r="D3717" s="3"/>
      <c r="E3717" s="3"/>
      <c r="F3717" s="3"/>
      <c r="G3717" s="3"/>
      <c r="H3717" s="3"/>
    </row>
    <row r="3718" spans="1:8" x14ac:dyDescent="0.25">
      <c r="A3718" s="3"/>
      <c r="B3718" s="3"/>
      <c r="C3718" s="3"/>
      <c r="D3718" s="3"/>
      <c r="E3718" s="3"/>
      <c r="F3718" s="3"/>
      <c r="G3718" s="3"/>
      <c r="H3718" s="3"/>
    </row>
    <row r="3719" spans="1:8" x14ac:dyDescent="0.25">
      <c r="A3719" s="3"/>
      <c r="B3719" s="3"/>
      <c r="C3719" s="3"/>
      <c r="D3719" s="3"/>
      <c r="E3719" s="3"/>
      <c r="F3719" s="3"/>
      <c r="G3719" s="3"/>
      <c r="H3719" s="3"/>
    </row>
    <row r="3720" spans="1:8" x14ac:dyDescent="0.25">
      <c r="A3720" s="3"/>
      <c r="B3720" s="3"/>
      <c r="C3720" s="3"/>
      <c r="D3720" s="3"/>
      <c r="E3720" s="3"/>
      <c r="F3720" s="3"/>
      <c r="G3720" s="3"/>
      <c r="H3720" s="3"/>
    </row>
    <row r="3721" spans="1:8" x14ac:dyDescent="0.25">
      <c r="A3721" s="3"/>
      <c r="B3721" s="3"/>
      <c r="C3721" s="3"/>
      <c r="D3721" s="3"/>
      <c r="E3721" s="3"/>
      <c r="F3721" s="3"/>
      <c r="G3721" s="3"/>
      <c r="H3721" s="3"/>
    </row>
    <row r="3722" spans="1:8" x14ac:dyDescent="0.25">
      <c r="A3722" s="3"/>
      <c r="B3722" s="3"/>
      <c r="C3722" s="3"/>
      <c r="D3722" s="3"/>
      <c r="E3722" s="3"/>
      <c r="F3722" s="3"/>
      <c r="G3722" s="3"/>
      <c r="H3722" s="3"/>
    </row>
    <row r="3723" spans="1:8" x14ac:dyDescent="0.25">
      <c r="A3723" s="3"/>
      <c r="B3723" s="3"/>
      <c r="C3723" s="3"/>
      <c r="D3723" s="3"/>
      <c r="E3723" s="3"/>
      <c r="F3723" s="3"/>
      <c r="G3723" s="3"/>
      <c r="H3723" s="3"/>
    </row>
    <row r="3724" spans="1:8" x14ac:dyDescent="0.25">
      <c r="A3724" s="3"/>
      <c r="B3724" s="3"/>
      <c r="C3724" s="3"/>
      <c r="D3724" s="3"/>
      <c r="E3724" s="3"/>
      <c r="F3724" s="3"/>
      <c r="G3724" s="3"/>
      <c r="H3724" s="3"/>
    </row>
    <row r="3725" spans="1:8" x14ac:dyDescent="0.25">
      <c r="A3725" s="3"/>
      <c r="B3725" s="3"/>
      <c r="C3725" s="3"/>
      <c r="D3725" s="3"/>
      <c r="E3725" s="3"/>
      <c r="F3725" s="3"/>
      <c r="G3725" s="3"/>
      <c r="H3725" s="3"/>
    </row>
    <row r="3726" spans="1:8" x14ac:dyDescent="0.25">
      <c r="A3726" s="3"/>
      <c r="B3726" s="3"/>
      <c r="C3726" s="3"/>
      <c r="D3726" s="3"/>
      <c r="E3726" s="3"/>
      <c r="F3726" s="3"/>
      <c r="G3726" s="3"/>
      <c r="H3726" s="3"/>
    </row>
    <row r="3727" spans="1:8" x14ac:dyDescent="0.25">
      <c r="A3727" s="3"/>
      <c r="B3727" s="3"/>
      <c r="C3727" s="3"/>
      <c r="D3727" s="3"/>
      <c r="E3727" s="3"/>
      <c r="F3727" s="3"/>
      <c r="G3727" s="3"/>
      <c r="H3727" s="3"/>
    </row>
    <row r="3728" spans="1:8" x14ac:dyDescent="0.25">
      <c r="A3728" s="3"/>
      <c r="B3728" s="3"/>
      <c r="C3728" s="3"/>
      <c r="D3728" s="3"/>
      <c r="E3728" s="3"/>
      <c r="F3728" s="3"/>
      <c r="G3728" s="3"/>
      <c r="H3728" s="3"/>
    </row>
    <row r="3729" spans="1:8" x14ac:dyDescent="0.25">
      <c r="A3729" s="3"/>
      <c r="B3729" s="3"/>
      <c r="C3729" s="3"/>
      <c r="D3729" s="3"/>
      <c r="E3729" s="3"/>
      <c r="F3729" s="3"/>
      <c r="G3729" s="3"/>
      <c r="H3729" s="3"/>
    </row>
    <row r="3730" spans="1:8" x14ac:dyDescent="0.25">
      <c r="A3730" s="3"/>
      <c r="B3730" s="3"/>
      <c r="C3730" s="3"/>
      <c r="D3730" s="3"/>
      <c r="E3730" s="3"/>
      <c r="F3730" s="3"/>
      <c r="G3730" s="3"/>
      <c r="H3730" s="3"/>
    </row>
    <row r="3731" spans="1:8" x14ac:dyDescent="0.25">
      <c r="A3731" s="3"/>
      <c r="B3731" s="3"/>
      <c r="C3731" s="3"/>
      <c r="D3731" s="3"/>
      <c r="E3731" s="3"/>
      <c r="F3731" s="3"/>
      <c r="G3731" s="3"/>
      <c r="H3731" s="3"/>
    </row>
    <row r="3732" spans="1:8" x14ac:dyDescent="0.25">
      <c r="A3732" s="3"/>
      <c r="B3732" s="3"/>
      <c r="C3732" s="3"/>
      <c r="D3732" s="3"/>
      <c r="E3732" s="3"/>
      <c r="F3732" s="3"/>
      <c r="G3732" s="3"/>
      <c r="H3732" s="3"/>
    </row>
    <row r="3733" spans="1:8" x14ac:dyDescent="0.25">
      <c r="A3733" s="3"/>
      <c r="B3733" s="3"/>
      <c r="C3733" s="3"/>
      <c r="D3733" s="3"/>
      <c r="E3733" s="3"/>
      <c r="F3733" s="3"/>
      <c r="G3733" s="3"/>
      <c r="H3733" s="3"/>
    </row>
    <row r="3734" spans="1:8" x14ac:dyDescent="0.25">
      <c r="A3734" s="3"/>
      <c r="B3734" s="3"/>
      <c r="C3734" s="3"/>
      <c r="D3734" s="3"/>
      <c r="E3734" s="3"/>
      <c r="F3734" s="3"/>
      <c r="G3734" s="3"/>
      <c r="H3734" s="3"/>
    </row>
    <row r="3735" spans="1:8" x14ac:dyDescent="0.25">
      <c r="A3735" s="3"/>
      <c r="B3735" s="3"/>
      <c r="C3735" s="3"/>
      <c r="D3735" s="3"/>
      <c r="E3735" s="3"/>
      <c r="F3735" s="3"/>
      <c r="G3735" s="3"/>
      <c r="H3735" s="3"/>
    </row>
    <row r="3736" spans="1:8" x14ac:dyDescent="0.25">
      <c r="A3736" s="3"/>
      <c r="B3736" s="3"/>
      <c r="C3736" s="3"/>
      <c r="D3736" s="3"/>
      <c r="E3736" s="3"/>
      <c r="F3736" s="3"/>
      <c r="G3736" s="3"/>
      <c r="H3736" s="3"/>
    </row>
    <row r="3737" spans="1:8" x14ac:dyDescent="0.25">
      <c r="A3737" s="3"/>
      <c r="B3737" s="3"/>
      <c r="C3737" s="3"/>
      <c r="D3737" s="3"/>
      <c r="E3737" s="3"/>
      <c r="F3737" s="3"/>
      <c r="G3737" s="3"/>
      <c r="H3737" s="3"/>
    </row>
    <row r="3738" spans="1:8" x14ac:dyDescent="0.25">
      <c r="A3738" s="3"/>
      <c r="B3738" s="3"/>
      <c r="C3738" s="3"/>
      <c r="D3738" s="3"/>
      <c r="E3738" s="3"/>
      <c r="F3738" s="3"/>
      <c r="G3738" s="3"/>
      <c r="H3738" s="3"/>
    </row>
    <row r="3739" spans="1:8" x14ac:dyDescent="0.25">
      <c r="A3739" s="3"/>
      <c r="B3739" s="3"/>
      <c r="C3739" s="3"/>
      <c r="D3739" s="3"/>
      <c r="E3739" s="3"/>
      <c r="F3739" s="3"/>
      <c r="G3739" s="3"/>
      <c r="H3739" s="3"/>
    </row>
    <row r="3740" spans="1:8" x14ac:dyDescent="0.25">
      <c r="A3740" s="3"/>
      <c r="B3740" s="3"/>
      <c r="C3740" s="3"/>
      <c r="D3740" s="3"/>
      <c r="E3740" s="3"/>
      <c r="F3740" s="3"/>
      <c r="G3740" s="3"/>
      <c r="H3740" s="3"/>
    </row>
    <row r="3741" spans="1:8" x14ac:dyDescent="0.25">
      <c r="A3741" s="3"/>
      <c r="B3741" s="3"/>
      <c r="C3741" s="3"/>
      <c r="D3741" s="3"/>
      <c r="E3741" s="3"/>
      <c r="F3741" s="3"/>
      <c r="G3741" s="3"/>
      <c r="H3741" s="3"/>
    </row>
    <row r="3742" spans="1:8" x14ac:dyDescent="0.25">
      <c r="A3742" s="3"/>
      <c r="B3742" s="3"/>
      <c r="C3742" s="3"/>
      <c r="D3742" s="3"/>
      <c r="E3742" s="3"/>
      <c r="F3742" s="3"/>
      <c r="G3742" s="3"/>
      <c r="H3742" s="3"/>
    </row>
    <row r="3743" spans="1:8" x14ac:dyDescent="0.25">
      <c r="A3743" s="3"/>
      <c r="B3743" s="3"/>
      <c r="C3743" s="3"/>
      <c r="D3743" s="3"/>
      <c r="E3743" s="3"/>
      <c r="F3743" s="3"/>
      <c r="G3743" s="3"/>
      <c r="H3743" s="3"/>
    </row>
    <row r="3744" spans="1:8" x14ac:dyDescent="0.25">
      <c r="A3744" s="3"/>
      <c r="B3744" s="3"/>
      <c r="C3744" s="3"/>
      <c r="D3744" s="3"/>
      <c r="E3744" s="3"/>
      <c r="F3744" s="3"/>
      <c r="G3744" s="3"/>
      <c r="H3744" s="3"/>
    </row>
    <row r="3745" spans="1:8" x14ac:dyDescent="0.25">
      <c r="A3745" s="3"/>
      <c r="B3745" s="3"/>
      <c r="C3745" s="3"/>
      <c r="D3745" s="3"/>
      <c r="E3745" s="3"/>
      <c r="F3745" s="3"/>
      <c r="G3745" s="3"/>
      <c r="H3745" s="3"/>
    </row>
    <row r="3746" spans="1:8" x14ac:dyDescent="0.25">
      <c r="A3746" s="3"/>
      <c r="B3746" s="3"/>
      <c r="C3746" s="3"/>
      <c r="D3746" s="3"/>
      <c r="E3746" s="3"/>
      <c r="F3746" s="3"/>
      <c r="G3746" s="3"/>
      <c r="H3746" s="3"/>
    </row>
    <row r="3747" spans="1:8" x14ac:dyDescent="0.25">
      <c r="A3747" s="3"/>
      <c r="B3747" s="3"/>
      <c r="C3747" s="3"/>
      <c r="D3747" s="3"/>
      <c r="E3747" s="3"/>
      <c r="F3747" s="3"/>
      <c r="G3747" s="3"/>
      <c r="H3747" s="3"/>
    </row>
    <row r="3748" spans="1:8" x14ac:dyDescent="0.25">
      <c r="A3748" s="3"/>
      <c r="B3748" s="3"/>
      <c r="C3748" s="3"/>
      <c r="D3748" s="3"/>
      <c r="E3748" s="3"/>
      <c r="F3748" s="3"/>
      <c r="G3748" s="3"/>
      <c r="H3748" s="3"/>
    </row>
    <row r="3749" spans="1:8" x14ac:dyDescent="0.25">
      <c r="A3749" s="3"/>
      <c r="B3749" s="3"/>
      <c r="C3749" s="3"/>
      <c r="D3749" s="3"/>
      <c r="E3749" s="3"/>
      <c r="F3749" s="3"/>
      <c r="G3749" s="3"/>
      <c r="H3749" s="3"/>
    </row>
    <row r="3750" spans="1:8" x14ac:dyDescent="0.25">
      <c r="A3750" s="3"/>
      <c r="B3750" s="3"/>
      <c r="C3750" s="3"/>
      <c r="D3750" s="3"/>
      <c r="E3750" s="3"/>
      <c r="F3750" s="3"/>
      <c r="G3750" s="3"/>
      <c r="H3750" s="3"/>
    </row>
    <row r="3751" spans="1:8" x14ac:dyDescent="0.25">
      <c r="A3751" s="3"/>
      <c r="B3751" s="3"/>
      <c r="C3751" s="3"/>
      <c r="D3751" s="3"/>
      <c r="E3751" s="3"/>
      <c r="F3751" s="3"/>
      <c r="G3751" s="3"/>
      <c r="H3751" s="3"/>
    </row>
    <row r="3752" spans="1:8" x14ac:dyDescent="0.25">
      <c r="A3752" s="3"/>
      <c r="B3752" s="3"/>
      <c r="C3752" s="3"/>
      <c r="D3752" s="3"/>
      <c r="E3752" s="3"/>
      <c r="F3752" s="3"/>
      <c r="G3752" s="3"/>
      <c r="H3752" s="3"/>
    </row>
    <row r="3753" spans="1:8" x14ac:dyDescent="0.25">
      <c r="A3753" s="3"/>
      <c r="B3753" s="3"/>
      <c r="C3753" s="3"/>
      <c r="D3753" s="3"/>
      <c r="E3753" s="3"/>
      <c r="F3753" s="3"/>
      <c r="G3753" s="3"/>
      <c r="H3753" s="3"/>
    </row>
    <row r="3754" spans="1:8" x14ac:dyDescent="0.25">
      <c r="A3754" s="3"/>
      <c r="B3754" s="3"/>
      <c r="C3754" s="3"/>
      <c r="D3754" s="3"/>
      <c r="E3754" s="3"/>
      <c r="F3754" s="3"/>
      <c r="G3754" s="3"/>
      <c r="H3754" s="3"/>
    </row>
    <row r="3755" spans="1:8" x14ac:dyDescent="0.25">
      <c r="A3755" s="3"/>
      <c r="B3755" s="3"/>
      <c r="C3755" s="3"/>
      <c r="D3755" s="3"/>
      <c r="E3755" s="3"/>
      <c r="F3755" s="3"/>
      <c r="G3755" s="3"/>
      <c r="H3755" s="3"/>
    </row>
    <row r="3756" spans="1:8" x14ac:dyDescent="0.25">
      <c r="A3756" s="3"/>
      <c r="B3756" s="3"/>
      <c r="C3756" s="3"/>
      <c r="D3756" s="3"/>
      <c r="E3756" s="3"/>
      <c r="F3756" s="3"/>
      <c r="G3756" s="3"/>
      <c r="H3756" s="3"/>
    </row>
    <row r="3757" spans="1:8" x14ac:dyDescent="0.25">
      <c r="A3757" s="3"/>
      <c r="B3757" s="3"/>
      <c r="C3757" s="3"/>
      <c r="D3757" s="3"/>
      <c r="E3757" s="3"/>
      <c r="F3757" s="3"/>
      <c r="G3757" s="3"/>
      <c r="H3757" s="3"/>
    </row>
    <row r="3758" spans="1:8" x14ac:dyDescent="0.25">
      <c r="A3758" s="3"/>
      <c r="B3758" s="3"/>
      <c r="C3758" s="3"/>
      <c r="D3758" s="3"/>
      <c r="E3758" s="3"/>
      <c r="F3758" s="3"/>
      <c r="G3758" s="3"/>
      <c r="H3758" s="3"/>
    </row>
    <row r="3759" spans="1:8" x14ac:dyDescent="0.25">
      <c r="A3759" s="3"/>
      <c r="B3759" s="3"/>
      <c r="C3759" s="3"/>
      <c r="D3759" s="3"/>
      <c r="E3759" s="3"/>
      <c r="F3759" s="3"/>
      <c r="G3759" s="3"/>
      <c r="H3759" s="3"/>
    </row>
    <row r="3760" spans="1:8" x14ac:dyDescent="0.25">
      <c r="A3760" s="3"/>
      <c r="B3760" s="3"/>
      <c r="C3760" s="3"/>
      <c r="D3760" s="3"/>
      <c r="E3760" s="3"/>
      <c r="F3760" s="3"/>
      <c r="G3760" s="3"/>
      <c r="H3760" s="3"/>
    </row>
    <row r="3761" spans="1:8" x14ac:dyDescent="0.25">
      <c r="A3761" s="3"/>
      <c r="B3761" s="3"/>
      <c r="C3761" s="3"/>
      <c r="D3761" s="3"/>
      <c r="E3761" s="3"/>
      <c r="F3761" s="3"/>
      <c r="G3761" s="3"/>
      <c r="H3761" s="3"/>
    </row>
    <row r="3762" spans="1:8" x14ac:dyDescent="0.25">
      <c r="A3762" s="3"/>
      <c r="B3762" s="3"/>
      <c r="C3762" s="3"/>
      <c r="D3762" s="3"/>
      <c r="E3762" s="3"/>
      <c r="F3762" s="3"/>
      <c r="G3762" s="3"/>
      <c r="H3762" s="3"/>
    </row>
    <row r="3763" spans="1:8" x14ac:dyDescent="0.25">
      <c r="A3763" s="3"/>
      <c r="B3763" s="3"/>
      <c r="C3763" s="3"/>
      <c r="D3763" s="3"/>
      <c r="E3763" s="3"/>
      <c r="F3763" s="3"/>
      <c r="G3763" s="3"/>
      <c r="H3763" s="3"/>
    </row>
    <row r="3764" spans="1:8" x14ac:dyDescent="0.25">
      <c r="A3764" s="3"/>
      <c r="B3764" s="3"/>
      <c r="C3764" s="3"/>
      <c r="D3764" s="3"/>
      <c r="E3764" s="3"/>
      <c r="F3764" s="3"/>
      <c r="G3764" s="3"/>
      <c r="H3764" s="3"/>
    </row>
    <row r="3765" spans="1:8" x14ac:dyDescent="0.25">
      <c r="A3765" s="3"/>
      <c r="B3765" s="3"/>
      <c r="C3765" s="3"/>
      <c r="D3765" s="3"/>
      <c r="E3765" s="3"/>
      <c r="F3765" s="3"/>
      <c r="G3765" s="3"/>
      <c r="H3765" s="3"/>
    </row>
    <row r="3766" spans="1:8" x14ac:dyDescent="0.25">
      <c r="A3766" s="3"/>
      <c r="B3766" s="3"/>
      <c r="C3766" s="3"/>
      <c r="D3766" s="3"/>
      <c r="E3766" s="3"/>
      <c r="F3766" s="3"/>
      <c r="G3766" s="3"/>
      <c r="H3766" s="3"/>
    </row>
    <row r="3767" spans="1:8" x14ac:dyDescent="0.25">
      <c r="A3767" s="3"/>
      <c r="B3767" s="3"/>
      <c r="C3767" s="3"/>
      <c r="D3767" s="3"/>
      <c r="E3767" s="3"/>
      <c r="F3767" s="3"/>
      <c r="G3767" s="3"/>
      <c r="H3767" s="3"/>
    </row>
    <row r="3768" spans="1:8" x14ac:dyDescent="0.25">
      <c r="A3768" s="3"/>
      <c r="B3768" s="3"/>
      <c r="C3768" s="3"/>
      <c r="D3768" s="3"/>
      <c r="E3768" s="3"/>
      <c r="F3768" s="3"/>
      <c r="G3768" s="3"/>
      <c r="H3768" s="3"/>
    </row>
    <row r="3769" spans="1:8" x14ac:dyDescent="0.25">
      <c r="A3769" s="3"/>
      <c r="B3769" s="3"/>
      <c r="C3769" s="3"/>
      <c r="D3769" s="3"/>
      <c r="E3769" s="3"/>
      <c r="F3769" s="3"/>
      <c r="G3769" s="3"/>
      <c r="H3769" s="3"/>
    </row>
    <row r="3770" spans="1:8" x14ac:dyDescent="0.25">
      <c r="A3770" s="3"/>
      <c r="B3770" s="3"/>
      <c r="C3770" s="3"/>
      <c r="D3770" s="3"/>
      <c r="E3770" s="3"/>
      <c r="F3770" s="3"/>
      <c r="G3770" s="3"/>
      <c r="H3770" s="3"/>
    </row>
    <row r="3771" spans="1:8" x14ac:dyDescent="0.25">
      <c r="A3771" s="3"/>
      <c r="B3771" s="3"/>
      <c r="C3771" s="3"/>
      <c r="D3771" s="3"/>
      <c r="E3771" s="3"/>
      <c r="F3771" s="3"/>
      <c r="G3771" s="3"/>
      <c r="H3771" s="3"/>
    </row>
    <row r="3772" spans="1:8" x14ac:dyDescent="0.25">
      <c r="A3772" s="3"/>
      <c r="B3772" s="3"/>
      <c r="C3772" s="3"/>
      <c r="D3772" s="3"/>
      <c r="E3772" s="3"/>
      <c r="F3772" s="3"/>
      <c r="G3772" s="3"/>
      <c r="H3772" s="3"/>
    </row>
    <row r="3773" spans="1:8" x14ac:dyDescent="0.25">
      <c r="A3773" s="3"/>
      <c r="B3773" s="3"/>
      <c r="C3773" s="3"/>
      <c r="D3773" s="3"/>
      <c r="E3773" s="3"/>
      <c r="F3773" s="3"/>
      <c r="G3773" s="3"/>
      <c r="H3773" s="3"/>
    </row>
    <row r="3774" spans="1:8" x14ac:dyDescent="0.25">
      <c r="A3774" s="3"/>
      <c r="B3774" s="3"/>
      <c r="C3774" s="3"/>
      <c r="D3774" s="3"/>
      <c r="E3774" s="3"/>
      <c r="F3774" s="3"/>
      <c r="G3774" s="3"/>
      <c r="H3774" s="3"/>
    </row>
    <row r="3775" spans="1:8" x14ac:dyDescent="0.25">
      <c r="A3775" s="3"/>
      <c r="B3775" s="3"/>
      <c r="C3775" s="3"/>
      <c r="D3775" s="3"/>
      <c r="E3775" s="3"/>
      <c r="F3775" s="3"/>
      <c r="G3775" s="3"/>
      <c r="H3775" s="3"/>
    </row>
    <row r="3776" spans="1:8" x14ac:dyDescent="0.25">
      <c r="A3776" s="3"/>
      <c r="B3776" s="3"/>
      <c r="C3776" s="3"/>
      <c r="D3776" s="3"/>
      <c r="E3776" s="3"/>
      <c r="F3776" s="3"/>
      <c r="G3776" s="3"/>
      <c r="H3776" s="3"/>
    </row>
    <row r="3777" spans="1:8" x14ac:dyDescent="0.25">
      <c r="A3777" s="3"/>
      <c r="B3777" s="3"/>
      <c r="C3777" s="3"/>
      <c r="D3777" s="3"/>
      <c r="E3777" s="3"/>
      <c r="F3777" s="3"/>
      <c r="G3777" s="3"/>
      <c r="H3777" s="3"/>
    </row>
    <row r="3778" spans="1:8" x14ac:dyDescent="0.25">
      <c r="A3778" s="3"/>
      <c r="B3778" s="3"/>
      <c r="C3778" s="3"/>
      <c r="D3778" s="3"/>
      <c r="E3778" s="3"/>
      <c r="F3778" s="3"/>
      <c r="G3778" s="3"/>
      <c r="H3778" s="3"/>
    </row>
    <row r="3779" spans="1:8" x14ac:dyDescent="0.25">
      <c r="A3779" s="3"/>
      <c r="B3779" s="3"/>
      <c r="C3779" s="3"/>
      <c r="D3779" s="3"/>
      <c r="E3779" s="3"/>
      <c r="F3779" s="3"/>
      <c r="G3779" s="3"/>
      <c r="H3779" s="3"/>
    </row>
    <row r="3780" spans="1:8" x14ac:dyDescent="0.25">
      <c r="A3780" s="3"/>
      <c r="B3780" s="3"/>
      <c r="C3780" s="3"/>
      <c r="D3780" s="3"/>
      <c r="E3780" s="3"/>
      <c r="F3780" s="3"/>
      <c r="G3780" s="3"/>
      <c r="H3780" s="3"/>
    </row>
    <row r="3781" spans="1:8" x14ac:dyDescent="0.25">
      <c r="A3781" s="3"/>
      <c r="B3781" s="3"/>
      <c r="C3781" s="3"/>
      <c r="D3781" s="3"/>
      <c r="E3781" s="3"/>
      <c r="F3781" s="3"/>
      <c r="G3781" s="3"/>
      <c r="H3781" s="3"/>
    </row>
    <row r="3782" spans="1:8" x14ac:dyDescent="0.25">
      <c r="A3782" s="3"/>
      <c r="B3782" s="3"/>
      <c r="C3782" s="3"/>
      <c r="D3782" s="3"/>
      <c r="E3782" s="3"/>
      <c r="F3782" s="3"/>
      <c r="G3782" s="3"/>
      <c r="H3782" s="3"/>
    </row>
    <row r="3783" spans="1:8" x14ac:dyDescent="0.25">
      <c r="A3783" s="3"/>
      <c r="B3783" s="3"/>
      <c r="C3783" s="3"/>
      <c r="D3783" s="3"/>
      <c r="E3783" s="3"/>
      <c r="F3783" s="3"/>
      <c r="G3783" s="3"/>
      <c r="H3783" s="3"/>
    </row>
    <row r="3784" spans="1:8" x14ac:dyDescent="0.25">
      <c r="A3784" s="3"/>
      <c r="B3784" s="3"/>
      <c r="C3784" s="3"/>
      <c r="D3784" s="3"/>
      <c r="E3784" s="3"/>
      <c r="F3784" s="3"/>
      <c r="G3784" s="3"/>
      <c r="H3784" s="3"/>
    </row>
    <row r="3785" spans="1:8" x14ac:dyDescent="0.25">
      <c r="A3785" s="3"/>
      <c r="B3785" s="3"/>
      <c r="C3785" s="3"/>
      <c r="D3785" s="3"/>
      <c r="E3785" s="3"/>
      <c r="F3785" s="3"/>
      <c r="G3785" s="3"/>
      <c r="H3785" s="3"/>
    </row>
    <row r="3786" spans="1:8" x14ac:dyDescent="0.25">
      <c r="A3786" s="3"/>
      <c r="B3786" s="3"/>
      <c r="C3786" s="3"/>
      <c r="D3786" s="3"/>
      <c r="E3786" s="3"/>
      <c r="F3786" s="3"/>
      <c r="G3786" s="3"/>
      <c r="H3786" s="3"/>
    </row>
    <row r="3787" spans="1:8" x14ac:dyDescent="0.25">
      <c r="A3787" s="3"/>
      <c r="B3787" s="3"/>
      <c r="C3787" s="3"/>
      <c r="D3787" s="3"/>
      <c r="E3787" s="3"/>
      <c r="F3787" s="3"/>
      <c r="G3787" s="3"/>
      <c r="H3787" s="3"/>
    </row>
    <row r="3788" spans="1:8" x14ac:dyDescent="0.25">
      <c r="A3788" s="3"/>
      <c r="B3788" s="3"/>
      <c r="C3788" s="3"/>
      <c r="D3788" s="3"/>
      <c r="E3788" s="3"/>
      <c r="F3788" s="3"/>
      <c r="G3788" s="3"/>
      <c r="H3788" s="3"/>
    </row>
    <row r="3789" spans="1:8" x14ac:dyDescent="0.25">
      <c r="A3789" s="3"/>
      <c r="B3789" s="3"/>
      <c r="C3789" s="3"/>
      <c r="D3789" s="3"/>
      <c r="E3789" s="3"/>
      <c r="F3789" s="3"/>
      <c r="G3789" s="3"/>
      <c r="H3789" s="3"/>
    </row>
    <row r="3790" spans="1:8" x14ac:dyDescent="0.25">
      <c r="A3790" s="3"/>
      <c r="B3790" s="3"/>
      <c r="C3790" s="3"/>
      <c r="D3790" s="3"/>
      <c r="E3790" s="3"/>
      <c r="F3790" s="3"/>
      <c r="G3790" s="3"/>
      <c r="H3790" s="3"/>
    </row>
    <row r="3791" spans="1:8" x14ac:dyDescent="0.25">
      <c r="A3791" s="3"/>
      <c r="B3791" s="3"/>
      <c r="C3791" s="3"/>
      <c r="D3791" s="3"/>
      <c r="E3791" s="3"/>
      <c r="F3791" s="3"/>
      <c r="G3791" s="3"/>
      <c r="H3791" s="3"/>
    </row>
    <row r="3792" spans="1:8" x14ac:dyDescent="0.25">
      <c r="A3792" s="3"/>
      <c r="B3792" s="3"/>
      <c r="C3792" s="3"/>
      <c r="D3792" s="3"/>
      <c r="E3792" s="3"/>
      <c r="F3792" s="3"/>
      <c r="G3792" s="3"/>
      <c r="H3792" s="3"/>
    </row>
    <row r="3793" spans="1:8" x14ac:dyDescent="0.25">
      <c r="A3793" s="3"/>
      <c r="B3793" s="3"/>
      <c r="C3793" s="3"/>
      <c r="D3793" s="3"/>
      <c r="E3793" s="3"/>
      <c r="F3793" s="3"/>
      <c r="G3793" s="3"/>
      <c r="H3793" s="3"/>
    </row>
    <row r="3794" spans="1:8" x14ac:dyDescent="0.25">
      <c r="A3794" s="3"/>
      <c r="B3794" s="3"/>
      <c r="C3794" s="3"/>
      <c r="D3794" s="3"/>
      <c r="E3794" s="3"/>
      <c r="F3794" s="3"/>
      <c r="G3794" s="3"/>
      <c r="H3794" s="3"/>
    </row>
    <row r="3795" spans="1:8" x14ac:dyDescent="0.25">
      <c r="A3795" s="3"/>
      <c r="B3795" s="3"/>
      <c r="C3795" s="3"/>
      <c r="D3795" s="3"/>
      <c r="E3795" s="3"/>
      <c r="F3795" s="3"/>
      <c r="G3795" s="3"/>
      <c r="H3795" s="3"/>
    </row>
    <row r="3796" spans="1:8" x14ac:dyDescent="0.25">
      <c r="A3796" s="3"/>
      <c r="B3796" s="3"/>
      <c r="C3796" s="3"/>
      <c r="D3796" s="3"/>
      <c r="E3796" s="3"/>
      <c r="F3796" s="3"/>
      <c r="G3796" s="3"/>
      <c r="H3796" s="3"/>
    </row>
    <row r="3797" spans="1:8" x14ac:dyDescent="0.25">
      <c r="A3797" s="3"/>
      <c r="B3797" s="3"/>
      <c r="C3797" s="3"/>
      <c r="D3797" s="3"/>
      <c r="E3797" s="3"/>
      <c r="F3797" s="3"/>
      <c r="G3797" s="3"/>
      <c r="H3797" s="3"/>
    </row>
    <row r="3798" spans="1:8" x14ac:dyDescent="0.25">
      <c r="A3798" s="3"/>
      <c r="B3798" s="3"/>
      <c r="C3798" s="3"/>
      <c r="D3798" s="3"/>
      <c r="E3798" s="3"/>
      <c r="F3798" s="3"/>
      <c r="G3798" s="3"/>
      <c r="H3798" s="3"/>
    </row>
    <row r="3799" spans="1:8" x14ac:dyDescent="0.25">
      <c r="A3799" s="3"/>
      <c r="B3799" s="3"/>
      <c r="C3799" s="3"/>
      <c r="D3799" s="3"/>
      <c r="E3799" s="3"/>
      <c r="F3799" s="3"/>
      <c r="G3799" s="3"/>
      <c r="H3799" s="3"/>
    </row>
    <row r="3800" spans="1:8" x14ac:dyDescent="0.25">
      <c r="A3800" s="3"/>
      <c r="B3800" s="3"/>
      <c r="C3800" s="3"/>
      <c r="D3800" s="3"/>
      <c r="E3800" s="3"/>
      <c r="F3800" s="3"/>
      <c r="G3800" s="3"/>
      <c r="H3800" s="3"/>
    </row>
    <row r="3801" spans="1:8" x14ac:dyDescent="0.25">
      <c r="A3801" s="3"/>
      <c r="B3801" s="3"/>
      <c r="C3801" s="3"/>
      <c r="D3801" s="3"/>
      <c r="E3801" s="3"/>
      <c r="F3801" s="3"/>
      <c r="G3801" s="3"/>
      <c r="H3801" s="3"/>
    </row>
    <row r="3802" spans="1:8" x14ac:dyDescent="0.25">
      <c r="A3802" s="3"/>
      <c r="B3802" s="3"/>
      <c r="C3802" s="3"/>
      <c r="D3802" s="3"/>
      <c r="E3802" s="3"/>
      <c r="F3802" s="3"/>
      <c r="G3802" s="3"/>
      <c r="H3802" s="3"/>
    </row>
    <row r="3803" spans="1:8" x14ac:dyDescent="0.25">
      <c r="A3803" s="3"/>
      <c r="B3803" s="3"/>
      <c r="C3803" s="3"/>
      <c r="D3803" s="3"/>
      <c r="E3803" s="3"/>
      <c r="F3803" s="3"/>
      <c r="G3803" s="3"/>
      <c r="H3803" s="3"/>
    </row>
    <row r="3804" spans="1:8" x14ac:dyDescent="0.25">
      <c r="A3804" s="3"/>
      <c r="B3804" s="3"/>
      <c r="C3804" s="3"/>
      <c r="D3804" s="3"/>
      <c r="E3804" s="3"/>
      <c r="F3804" s="3"/>
      <c r="G3804" s="3"/>
      <c r="H3804" s="3"/>
    </row>
    <row r="3805" spans="1:8" x14ac:dyDescent="0.25">
      <c r="A3805" s="3"/>
      <c r="B3805" s="3"/>
      <c r="C3805" s="3"/>
      <c r="D3805" s="3"/>
      <c r="E3805" s="3"/>
      <c r="F3805" s="3"/>
      <c r="G3805" s="3"/>
      <c r="H3805" s="3"/>
    </row>
    <row r="3806" spans="1:8" x14ac:dyDescent="0.25">
      <c r="A3806" s="3"/>
      <c r="B3806" s="3"/>
      <c r="C3806" s="3"/>
      <c r="D3806" s="3"/>
      <c r="E3806" s="3"/>
      <c r="F3806" s="3"/>
      <c r="G3806" s="3"/>
      <c r="H3806" s="3"/>
    </row>
    <row r="3807" spans="1:8" x14ac:dyDescent="0.25">
      <c r="A3807" s="3"/>
      <c r="B3807" s="3"/>
      <c r="C3807" s="3"/>
      <c r="D3807" s="3"/>
      <c r="E3807" s="3"/>
      <c r="F3807" s="3"/>
      <c r="G3807" s="3"/>
      <c r="H3807" s="3"/>
    </row>
    <row r="3808" spans="1:8" x14ac:dyDescent="0.25">
      <c r="A3808" s="3"/>
      <c r="B3808" s="3"/>
      <c r="C3808" s="3"/>
      <c r="D3808" s="3"/>
      <c r="E3808" s="3"/>
      <c r="F3808" s="3"/>
      <c r="G3808" s="3"/>
      <c r="H3808" s="3"/>
    </row>
    <row r="3809" spans="1:8" x14ac:dyDescent="0.25">
      <c r="A3809" s="3"/>
      <c r="B3809" s="3"/>
      <c r="C3809" s="3"/>
      <c r="D3809" s="3"/>
      <c r="E3809" s="3"/>
      <c r="F3809" s="3"/>
      <c r="G3809" s="3"/>
      <c r="H3809" s="3"/>
    </row>
    <row r="3810" spans="1:8" x14ac:dyDescent="0.25">
      <c r="A3810" s="3"/>
      <c r="B3810" s="3"/>
      <c r="C3810" s="3"/>
      <c r="D3810" s="3"/>
      <c r="E3810" s="3"/>
      <c r="F3810" s="3"/>
      <c r="G3810" s="3"/>
      <c r="H3810" s="3"/>
    </row>
    <row r="3811" spans="1:8" x14ac:dyDescent="0.25">
      <c r="A3811" s="3"/>
      <c r="B3811" s="3"/>
      <c r="C3811" s="3"/>
      <c r="D3811" s="3"/>
      <c r="E3811" s="3"/>
      <c r="F3811" s="3"/>
      <c r="G3811" s="3"/>
      <c r="H3811" s="3"/>
    </row>
    <row r="3812" spans="1:8" x14ac:dyDescent="0.25">
      <c r="A3812" s="3"/>
      <c r="B3812" s="3"/>
      <c r="C3812" s="3"/>
      <c r="D3812" s="3"/>
      <c r="E3812" s="3"/>
      <c r="F3812" s="3"/>
      <c r="G3812" s="3"/>
      <c r="H3812" s="3"/>
    </row>
    <row r="3813" spans="1:8" x14ac:dyDescent="0.25">
      <c r="A3813" s="3"/>
      <c r="B3813" s="3"/>
      <c r="C3813" s="3"/>
      <c r="D3813" s="3"/>
      <c r="E3813" s="3"/>
      <c r="F3813" s="3"/>
      <c r="G3813" s="3"/>
      <c r="H3813" s="3"/>
    </row>
    <row r="3814" spans="1:8" x14ac:dyDescent="0.25">
      <c r="A3814" s="3"/>
      <c r="B3814" s="3"/>
      <c r="C3814" s="3"/>
      <c r="D3814" s="3"/>
      <c r="E3814" s="3"/>
      <c r="F3814" s="3"/>
      <c r="G3814" s="3"/>
      <c r="H3814" s="3"/>
    </row>
    <row r="3815" spans="1:8" x14ac:dyDescent="0.25">
      <c r="A3815" s="3"/>
      <c r="B3815" s="3"/>
      <c r="C3815" s="3"/>
      <c r="D3815" s="3"/>
      <c r="E3815" s="3"/>
      <c r="F3815" s="3"/>
      <c r="G3815" s="3"/>
      <c r="H3815" s="3"/>
    </row>
    <row r="3816" spans="1:8" x14ac:dyDescent="0.25">
      <c r="A3816" s="3"/>
      <c r="B3816" s="3"/>
      <c r="C3816" s="3"/>
      <c r="D3816" s="3"/>
      <c r="E3816" s="3"/>
      <c r="F3816" s="3"/>
      <c r="G3816" s="3"/>
      <c r="H3816" s="3"/>
    </row>
    <row r="3817" spans="1:8" x14ac:dyDescent="0.25">
      <c r="A3817" s="3"/>
      <c r="B3817" s="3"/>
      <c r="C3817" s="3"/>
      <c r="D3817" s="3"/>
      <c r="E3817" s="3"/>
      <c r="F3817" s="3"/>
      <c r="G3817" s="3"/>
      <c r="H3817" s="3"/>
    </row>
    <row r="3818" spans="1:8" x14ac:dyDescent="0.25">
      <c r="A3818" s="3"/>
      <c r="B3818" s="3"/>
      <c r="C3818" s="3"/>
      <c r="D3818" s="3"/>
      <c r="E3818" s="3"/>
      <c r="F3818" s="3"/>
      <c r="G3818" s="3"/>
      <c r="H3818" s="3"/>
    </row>
    <row r="3819" spans="1:8" x14ac:dyDescent="0.25">
      <c r="A3819" s="3"/>
      <c r="B3819" s="3"/>
      <c r="C3819" s="3"/>
      <c r="D3819" s="3"/>
      <c r="E3819" s="3"/>
      <c r="F3819" s="3"/>
      <c r="G3819" s="3"/>
      <c r="H3819" s="3"/>
    </row>
    <row r="3820" spans="1:8" x14ac:dyDescent="0.25">
      <c r="A3820" s="3"/>
      <c r="B3820" s="3"/>
      <c r="C3820" s="3"/>
      <c r="D3820" s="3"/>
      <c r="E3820" s="3"/>
      <c r="F3820" s="3"/>
      <c r="G3820" s="3"/>
      <c r="H3820" s="3"/>
    </row>
    <row r="3821" spans="1:8" x14ac:dyDescent="0.25">
      <c r="A3821" s="3"/>
      <c r="B3821" s="3"/>
      <c r="C3821" s="3"/>
      <c r="D3821" s="3"/>
      <c r="E3821" s="3"/>
      <c r="F3821" s="3"/>
      <c r="G3821" s="3"/>
      <c r="H3821" s="3"/>
    </row>
    <row r="3822" spans="1:8" x14ac:dyDescent="0.25">
      <c r="A3822" s="3"/>
      <c r="B3822" s="3"/>
      <c r="C3822" s="3"/>
      <c r="D3822" s="3"/>
      <c r="E3822" s="3"/>
      <c r="F3822" s="3"/>
      <c r="G3822" s="3"/>
      <c r="H3822" s="3"/>
    </row>
    <row r="3823" spans="1:8" x14ac:dyDescent="0.25">
      <c r="A3823" s="3"/>
      <c r="B3823" s="3"/>
      <c r="C3823" s="3"/>
      <c r="D3823" s="3"/>
      <c r="E3823" s="3"/>
      <c r="F3823" s="3"/>
      <c r="G3823" s="3"/>
      <c r="H3823" s="3"/>
    </row>
    <row r="3824" spans="1:8" x14ac:dyDescent="0.25">
      <c r="A3824" s="3"/>
      <c r="B3824" s="3"/>
      <c r="C3824" s="3"/>
      <c r="D3824" s="3"/>
      <c r="E3824" s="3"/>
      <c r="F3824" s="3"/>
      <c r="G3824" s="3"/>
      <c r="H3824" s="3"/>
    </row>
    <row r="3825" spans="1:8" x14ac:dyDescent="0.25">
      <c r="A3825" s="3"/>
      <c r="B3825" s="3"/>
      <c r="C3825" s="3"/>
      <c r="D3825" s="3"/>
      <c r="E3825" s="3"/>
      <c r="F3825" s="3"/>
      <c r="G3825" s="3"/>
      <c r="H3825" s="3"/>
    </row>
    <row r="3826" spans="1:8" x14ac:dyDescent="0.25">
      <c r="A3826" s="3"/>
      <c r="B3826" s="3"/>
      <c r="C3826" s="3"/>
      <c r="D3826" s="3"/>
      <c r="E3826" s="3"/>
      <c r="F3826" s="3"/>
      <c r="G3826" s="3"/>
      <c r="H3826" s="3"/>
    </row>
    <row r="3827" spans="1:8" x14ac:dyDescent="0.25">
      <c r="A3827" s="3"/>
      <c r="B3827" s="3"/>
      <c r="C3827" s="3"/>
      <c r="D3827" s="3"/>
      <c r="E3827" s="3"/>
      <c r="F3827" s="3"/>
      <c r="G3827" s="3"/>
      <c r="H3827" s="3"/>
    </row>
    <row r="3828" spans="1:8" x14ac:dyDescent="0.25">
      <c r="A3828" s="3"/>
      <c r="B3828" s="3"/>
      <c r="C3828" s="3"/>
      <c r="D3828" s="3"/>
      <c r="E3828" s="3"/>
      <c r="F3828" s="3"/>
      <c r="G3828" s="3"/>
      <c r="H3828" s="3"/>
    </row>
    <row r="3829" spans="1:8" x14ac:dyDescent="0.25">
      <c r="A3829" s="3"/>
      <c r="B3829" s="3"/>
      <c r="C3829" s="3"/>
      <c r="D3829" s="3"/>
      <c r="E3829" s="3"/>
      <c r="F3829" s="3"/>
      <c r="G3829" s="3"/>
      <c r="H3829" s="3"/>
    </row>
    <row r="3830" spans="1:8" x14ac:dyDescent="0.25">
      <c r="A3830" s="3"/>
      <c r="B3830" s="3"/>
      <c r="C3830" s="3"/>
      <c r="D3830" s="3"/>
      <c r="E3830" s="3"/>
      <c r="F3830" s="3"/>
      <c r="G3830" s="3"/>
      <c r="H3830" s="3"/>
    </row>
    <row r="3831" spans="1:8" x14ac:dyDescent="0.25">
      <c r="A3831" s="3"/>
      <c r="B3831" s="3"/>
      <c r="C3831" s="3"/>
      <c r="D3831" s="3"/>
      <c r="E3831" s="3"/>
      <c r="F3831" s="3"/>
      <c r="G3831" s="3"/>
      <c r="H3831" s="3"/>
    </row>
    <row r="3832" spans="1:8" x14ac:dyDescent="0.25">
      <c r="A3832" s="3"/>
      <c r="B3832" s="3"/>
      <c r="C3832" s="3"/>
      <c r="D3832" s="3"/>
      <c r="E3832" s="3"/>
      <c r="F3832" s="3"/>
      <c r="G3832" s="3"/>
      <c r="H3832" s="3"/>
    </row>
    <row r="3833" spans="1:8" x14ac:dyDescent="0.25">
      <c r="A3833" s="3"/>
      <c r="B3833" s="3"/>
      <c r="C3833" s="3"/>
      <c r="D3833" s="3"/>
      <c r="E3833" s="3"/>
      <c r="F3833" s="3"/>
      <c r="G3833" s="3"/>
      <c r="H3833" s="3"/>
    </row>
    <row r="3834" spans="1:8" x14ac:dyDescent="0.25">
      <c r="A3834" s="3"/>
      <c r="B3834" s="3"/>
      <c r="C3834" s="3"/>
      <c r="D3834" s="3"/>
      <c r="E3834" s="3"/>
      <c r="F3834" s="3"/>
      <c r="G3834" s="3"/>
      <c r="H3834" s="3"/>
    </row>
    <row r="3835" spans="1:8" x14ac:dyDescent="0.25">
      <c r="A3835" s="3"/>
      <c r="B3835" s="3"/>
      <c r="C3835" s="3"/>
      <c r="D3835" s="3"/>
      <c r="E3835" s="3"/>
      <c r="F3835" s="3"/>
      <c r="G3835" s="3"/>
      <c r="H3835" s="3"/>
    </row>
    <row r="3836" spans="1:8" x14ac:dyDescent="0.25">
      <c r="A3836" s="3"/>
      <c r="B3836" s="3"/>
      <c r="C3836" s="3"/>
      <c r="D3836" s="3"/>
      <c r="E3836" s="3"/>
      <c r="F3836" s="3"/>
      <c r="G3836" s="3"/>
      <c r="H3836" s="3"/>
    </row>
    <row r="3837" spans="1:8" x14ac:dyDescent="0.25">
      <c r="A3837" s="3"/>
      <c r="B3837" s="3"/>
      <c r="C3837" s="3"/>
      <c r="D3837" s="3"/>
      <c r="E3837" s="3"/>
      <c r="F3837" s="3"/>
      <c r="G3837" s="3"/>
      <c r="H3837" s="3"/>
    </row>
    <row r="3838" spans="1:8" x14ac:dyDescent="0.25">
      <c r="A3838" s="3"/>
      <c r="B3838" s="3"/>
      <c r="C3838" s="3"/>
      <c r="D3838" s="3"/>
      <c r="E3838" s="3"/>
      <c r="F3838" s="3"/>
      <c r="G3838" s="3"/>
      <c r="H3838" s="3"/>
    </row>
    <row r="3839" spans="1:8" x14ac:dyDescent="0.25">
      <c r="A3839" s="3"/>
      <c r="B3839" s="3"/>
      <c r="C3839" s="3"/>
      <c r="D3839" s="3"/>
      <c r="E3839" s="3"/>
      <c r="F3839" s="3"/>
      <c r="G3839" s="3"/>
      <c r="H3839" s="3"/>
    </row>
    <row r="3840" spans="1:8" x14ac:dyDescent="0.25">
      <c r="A3840" s="3"/>
      <c r="B3840" s="3"/>
      <c r="C3840" s="3"/>
      <c r="D3840" s="3"/>
      <c r="E3840" s="3"/>
      <c r="F3840" s="3"/>
      <c r="G3840" s="3"/>
      <c r="H3840" s="3"/>
    </row>
    <row r="3841" spans="1:8" x14ac:dyDescent="0.25">
      <c r="A3841" s="3"/>
      <c r="B3841" s="3"/>
      <c r="C3841" s="3"/>
      <c r="D3841" s="3"/>
      <c r="E3841" s="3"/>
      <c r="F3841" s="3"/>
      <c r="G3841" s="3"/>
      <c r="H3841" s="3"/>
    </row>
    <row r="3842" spans="1:8" x14ac:dyDescent="0.25">
      <c r="A3842" s="3"/>
      <c r="B3842" s="3"/>
      <c r="C3842" s="3"/>
      <c r="D3842" s="3"/>
      <c r="E3842" s="3"/>
      <c r="F3842" s="3"/>
      <c r="G3842" s="3"/>
      <c r="H3842" s="3"/>
    </row>
    <row r="3843" spans="1:8" x14ac:dyDescent="0.25">
      <c r="A3843" s="3"/>
      <c r="B3843" s="3"/>
      <c r="C3843" s="3"/>
      <c r="D3843" s="3"/>
      <c r="E3843" s="3"/>
      <c r="F3843" s="3"/>
      <c r="G3843" s="3"/>
      <c r="H3843" s="3"/>
    </row>
    <row r="3844" spans="1:8" x14ac:dyDescent="0.25">
      <c r="A3844" s="3"/>
      <c r="B3844" s="3"/>
      <c r="C3844" s="3"/>
      <c r="D3844" s="3"/>
      <c r="E3844" s="3"/>
      <c r="F3844" s="3"/>
      <c r="G3844" s="3"/>
      <c r="H3844" s="3"/>
    </row>
    <row r="3845" spans="1:8" x14ac:dyDescent="0.25">
      <c r="A3845" s="3"/>
      <c r="B3845" s="3"/>
      <c r="C3845" s="3"/>
      <c r="D3845" s="3"/>
      <c r="E3845" s="3"/>
      <c r="F3845" s="3"/>
      <c r="G3845" s="3"/>
      <c r="H3845" s="3"/>
    </row>
    <row r="3846" spans="1:8" x14ac:dyDescent="0.25">
      <c r="A3846" s="3"/>
      <c r="B3846" s="3"/>
      <c r="C3846" s="3"/>
      <c r="D3846" s="3"/>
      <c r="E3846" s="3"/>
      <c r="F3846" s="3"/>
      <c r="G3846" s="3"/>
      <c r="H3846" s="3"/>
    </row>
    <row r="3847" spans="1:8" x14ac:dyDescent="0.25">
      <c r="A3847" s="3"/>
      <c r="B3847" s="3"/>
      <c r="C3847" s="3"/>
      <c r="D3847" s="3"/>
      <c r="E3847" s="3"/>
      <c r="F3847" s="3"/>
      <c r="G3847" s="3"/>
      <c r="H3847" s="3"/>
    </row>
    <row r="3848" spans="1:8" x14ac:dyDescent="0.25">
      <c r="A3848" s="3"/>
      <c r="B3848" s="3"/>
      <c r="C3848" s="3"/>
      <c r="D3848" s="3"/>
      <c r="E3848" s="3"/>
      <c r="F3848" s="3"/>
      <c r="G3848" s="3"/>
      <c r="H3848" s="3"/>
    </row>
    <row r="3849" spans="1:8" x14ac:dyDescent="0.25">
      <c r="A3849" s="3"/>
      <c r="B3849" s="3"/>
      <c r="C3849" s="3"/>
      <c r="D3849" s="3"/>
      <c r="E3849" s="3"/>
      <c r="F3849" s="3"/>
      <c r="G3849" s="3"/>
      <c r="H3849" s="3"/>
    </row>
    <row r="3850" spans="1:8" x14ac:dyDescent="0.25">
      <c r="A3850" s="3"/>
      <c r="B3850" s="3"/>
      <c r="C3850" s="3"/>
      <c r="D3850" s="3"/>
      <c r="E3850" s="3"/>
      <c r="F3850" s="3"/>
      <c r="G3850" s="3"/>
      <c r="H3850" s="3"/>
    </row>
    <row r="3851" spans="1:8" x14ac:dyDescent="0.25">
      <c r="A3851" s="3"/>
      <c r="B3851" s="3"/>
      <c r="C3851" s="3"/>
      <c r="D3851" s="3"/>
      <c r="E3851" s="3"/>
      <c r="F3851" s="3"/>
      <c r="G3851" s="3"/>
      <c r="H3851" s="3"/>
    </row>
    <row r="3852" spans="1:8" x14ac:dyDescent="0.25">
      <c r="A3852" s="3"/>
      <c r="B3852" s="3"/>
      <c r="C3852" s="3"/>
      <c r="D3852" s="3"/>
      <c r="E3852" s="3"/>
      <c r="F3852" s="3"/>
      <c r="G3852" s="3"/>
      <c r="H3852" s="3"/>
    </row>
    <row r="3853" spans="1:8" x14ac:dyDescent="0.25">
      <c r="A3853" s="3"/>
      <c r="B3853" s="3"/>
      <c r="C3853" s="3"/>
      <c r="D3853" s="3"/>
      <c r="E3853" s="3"/>
      <c r="F3853" s="3"/>
      <c r="G3853" s="3"/>
      <c r="H3853" s="3"/>
    </row>
    <row r="3854" spans="1:8" x14ac:dyDescent="0.25">
      <c r="A3854" s="3"/>
      <c r="B3854" s="3"/>
      <c r="C3854" s="3"/>
      <c r="D3854" s="3"/>
      <c r="E3854" s="3"/>
      <c r="F3854" s="3"/>
      <c r="G3854" s="3"/>
      <c r="H3854" s="3"/>
    </row>
    <row r="3855" spans="1:8" x14ac:dyDescent="0.25">
      <c r="A3855" s="3"/>
      <c r="B3855" s="3"/>
      <c r="C3855" s="3"/>
      <c r="D3855" s="3"/>
      <c r="E3855" s="3"/>
      <c r="F3855" s="3"/>
      <c r="G3855" s="3"/>
      <c r="H3855" s="3"/>
    </row>
    <row r="3856" spans="1:8" x14ac:dyDescent="0.25">
      <c r="A3856" s="3"/>
      <c r="B3856" s="3"/>
      <c r="C3856" s="3"/>
      <c r="D3856" s="3"/>
      <c r="E3856" s="3"/>
      <c r="F3856" s="3"/>
      <c r="G3856" s="3"/>
      <c r="H3856" s="3"/>
    </row>
    <row r="3857" spans="1:8" x14ac:dyDescent="0.25">
      <c r="A3857" s="3"/>
      <c r="B3857" s="3"/>
      <c r="C3857" s="3"/>
      <c r="D3857" s="3"/>
      <c r="E3857" s="3"/>
      <c r="F3857" s="3"/>
      <c r="G3857" s="3"/>
      <c r="H3857" s="3"/>
    </row>
    <row r="3858" spans="1:8" x14ac:dyDescent="0.25">
      <c r="A3858" s="3"/>
      <c r="B3858" s="3"/>
      <c r="C3858" s="3"/>
      <c r="D3858" s="3"/>
      <c r="E3858" s="3"/>
      <c r="F3858" s="3"/>
      <c r="G3858" s="3"/>
      <c r="H3858" s="3"/>
    </row>
    <row r="3859" spans="1:8" x14ac:dyDescent="0.25">
      <c r="A3859" s="3"/>
      <c r="B3859" s="3"/>
      <c r="C3859" s="3"/>
      <c r="D3859" s="3"/>
      <c r="E3859" s="3"/>
      <c r="F3859" s="3"/>
      <c r="G3859" s="3"/>
      <c r="H3859" s="3"/>
    </row>
    <row r="3860" spans="1:8" x14ac:dyDescent="0.25">
      <c r="A3860" s="3"/>
      <c r="B3860" s="3"/>
      <c r="C3860" s="3"/>
      <c r="D3860" s="3"/>
      <c r="E3860" s="3"/>
      <c r="F3860" s="3"/>
      <c r="G3860" s="3"/>
      <c r="H3860" s="3"/>
    </row>
    <row r="3861" spans="1:8" x14ac:dyDescent="0.25">
      <c r="A3861" s="3"/>
      <c r="B3861" s="3"/>
      <c r="C3861" s="3"/>
      <c r="D3861" s="3"/>
      <c r="E3861" s="3"/>
      <c r="F3861" s="3"/>
      <c r="G3861" s="3"/>
      <c r="H3861" s="3"/>
    </row>
    <row r="3862" spans="1:8" x14ac:dyDescent="0.25">
      <c r="A3862" s="3"/>
      <c r="B3862" s="3"/>
      <c r="C3862" s="3"/>
      <c r="D3862" s="3"/>
      <c r="E3862" s="3"/>
      <c r="F3862" s="3"/>
      <c r="G3862" s="3"/>
      <c r="H3862" s="3"/>
    </row>
    <row r="3863" spans="1:8" x14ac:dyDescent="0.25">
      <c r="A3863" s="3"/>
      <c r="B3863" s="3"/>
      <c r="C3863" s="3"/>
      <c r="D3863" s="3"/>
      <c r="E3863" s="3"/>
      <c r="F3863" s="3"/>
      <c r="G3863" s="3"/>
      <c r="H3863" s="3"/>
    </row>
    <row r="3864" spans="1:8" x14ac:dyDescent="0.25">
      <c r="A3864" s="3"/>
      <c r="B3864" s="3"/>
      <c r="C3864" s="3"/>
      <c r="D3864" s="3"/>
      <c r="E3864" s="3"/>
      <c r="F3864" s="3"/>
      <c r="G3864" s="3"/>
      <c r="H3864" s="3"/>
    </row>
    <row r="3865" spans="1:8" x14ac:dyDescent="0.25">
      <c r="A3865" s="3"/>
      <c r="B3865" s="3"/>
      <c r="C3865" s="3"/>
      <c r="D3865" s="3"/>
      <c r="E3865" s="3"/>
      <c r="F3865" s="3"/>
      <c r="G3865" s="3"/>
      <c r="H3865" s="3"/>
    </row>
    <row r="3866" spans="1:8" x14ac:dyDescent="0.25">
      <c r="A3866" s="3"/>
      <c r="B3866" s="3"/>
      <c r="C3866" s="3"/>
      <c r="D3866" s="3"/>
      <c r="E3866" s="3"/>
      <c r="F3866" s="3"/>
      <c r="G3866" s="3"/>
      <c r="H3866" s="3"/>
    </row>
    <row r="3867" spans="1:8" x14ac:dyDescent="0.25">
      <c r="A3867" s="3"/>
      <c r="B3867" s="3"/>
      <c r="C3867" s="3"/>
      <c r="D3867" s="3"/>
      <c r="E3867" s="3"/>
      <c r="F3867" s="3"/>
      <c r="G3867" s="3"/>
      <c r="H3867" s="3"/>
    </row>
    <row r="3868" spans="1:8" x14ac:dyDescent="0.25">
      <c r="A3868" s="3"/>
      <c r="B3868" s="3"/>
      <c r="C3868" s="3"/>
      <c r="D3868" s="3"/>
      <c r="E3868" s="3"/>
      <c r="F3868" s="3"/>
      <c r="G3868" s="3"/>
      <c r="H3868" s="3"/>
    </row>
    <row r="3869" spans="1:8" x14ac:dyDescent="0.25">
      <c r="A3869" s="3"/>
      <c r="B3869" s="3"/>
      <c r="C3869" s="3"/>
      <c r="D3869" s="3"/>
      <c r="E3869" s="3"/>
      <c r="F3869" s="3"/>
      <c r="G3869" s="3"/>
      <c r="H3869" s="3"/>
    </row>
    <row r="3870" spans="1:8" x14ac:dyDescent="0.25">
      <c r="A3870" s="3"/>
      <c r="B3870" s="3"/>
      <c r="C3870" s="3"/>
      <c r="D3870" s="3"/>
      <c r="E3870" s="3"/>
      <c r="F3870" s="3"/>
      <c r="G3870" s="3"/>
      <c r="H3870" s="3"/>
    </row>
    <row r="3871" spans="1:8" x14ac:dyDescent="0.25">
      <c r="A3871" s="3"/>
      <c r="B3871" s="3"/>
      <c r="C3871" s="3"/>
      <c r="D3871" s="3"/>
      <c r="E3871" s="3"/>
      <c r="F3871" s="3"/>
      <c r="G3871" s="3"/>
      <c r="H3871" s="3"/>
    </row>
    <row r="3872" spans="1:8" x14ac:dyDescent="0.25">
      <c r="A3872" s="3"/>
      <c r="B3872" s="3"/>
      <c r="C3872" s="3"/>
      <c r="D3872" s="3"/>
      <c r="E3872" s="3"/>
      <c r="F3872" s="3"/>
      <c r="G3872" s="3"/>
      <c r="H3872" s="3"/>
    </row>
    <row r="3873" spans="1:8" x14ac:dyDescent="0.25">
      <c r="A3873" s="3"/>
      <c r="B3873" s="3"/>
      <c r="C3873" s="3"/>
      <c r="D3873" s="3"/>
      <c r="E3873" s="3"/>
      <c r="F3873" s="3"/>
      <c r="G3873" s="3"/>
      <c r="H3873" s="3"/>
    </row>
    <row r="3874" spans="1:8" x14ac:dyDescent="0.25">
      <c r="A3874" s="3"/>
      <c r="B3874" s="3"/>
      <c r="C3874" s="3"/>
      <c r="D3874" s="3"/>
      <c r="E3874" s="3"/>
      <c r="F3874" s="3"/>
      <c r="G3874" s="3"/>
      <c r="H3874" s="3"/>
    </row>
    <row r="3875" spans="1:8" x14ac:dyDescent="0.25">
      <c r="A3875" s="3"/>
      <c r="B3875" s="3"/>
      <c r="C3875" s="3"/>
      <c r="D3875" s="3"/>
      <c r="E3875" s="3"/>
      <c r="F3875" s="3"/>
      <c r="G3875" s="3"/>
      <c r="H3875" s="3"/>
    </row>
    <row r="3876" spans="1:8" x14ac:dyDescent="0.25">
      <c r="A3876" s="3"/>
      <c r="B3876" s="3"/>
      <c r="C3876" s="3"/>
      <c r="D3876" s="3"/>
      <c r="E3876" s="3"/>
      <c r="F3876" s="3"/>
      <c r="G3876" s="3"/>
      <c r="H3876" s="3"/>
    </row>
    <row r="3877" spans="1:8" x14ac:dyDescent="0.25">
      <c r="A3877" s="3"/>
      <c r="B3877" s="3"/>
      <c r="C3877" s="3"/>
      <c r="D3877" s="3"/>
      <c r="E3877" s="3"/>
      <c r="F3877" s="3"/>
      <c r="G3877" s="3"/>
      <c r="H3877" s="3"/>
    </row>
    <row r="3878" spans="1:8" x14ac:dyDescent="0.25">
      <c r="A3878" s="3"/>
      <c r="B3878" s="3"/>
      <c r="C3878" s="3"/>
      <c r="D3878" s="3"/>
      <c r="E3878" s="3"/>
      <c r="F3878" s="3"/>
      <c r="G3878" s="3"/>
      <c r="H3878" s="3"/>
    </row>
    <row r="3879" spans="1:8" x14ac:dyDescent="0.25">
      <c r="A3879" s="3"/>
      <c r="B3879" s="3"/>
      <c r="C3879" s="3"/>
      <c r="D3879" s="3"/>
      <c r="E3879" s="3"/>
      <c r="F3879" s="3"/>
      <c r="G3879" s="3"/>
      <c r="H3879" s="3"/>
    </row>
    <row r="3880" spans="1:8" x14ac:dyDescent="0.25">
      <c r="A3880" s="3"/>
      <c r="B3880" s="3"/>
      <c r="C3880" s="3"/>
      <c r="D3880" s="3"/>
      <c r="E3880" s="3"/>
      <c r="F3880" s="3"/>
      <c r="G3880" s="3"/>
      <c r="H3880" s="3"/>
    </row>
    <row r="3881" spans="1:8" x14ac:dyDescent="0.25">
      <c r="A3881" s="3"/>
      <c r="B3881" s="3"/>
      <c r="C3881" s="3"/>
      <c r="D3881" s="3"/>
      <c r="E3881" s="3"/>
      <c r="F3881" s="3"/>
      <c r="G3881" s="3"/>
      <c r="H3881" s="3"/>
    </row>
    <row r="3882" spans="1:8" x14ac:dyDescent="0.25">
      <c r="A3882" s="3"/>
      <c r="B3882" s="3"/>
      <c r="C3882" s="3"/>
      <c r="D3882" s="3"/>
      <c r="E3882" s="3"/>
      <c r="F3882" s="3"/>
      <c r="G3882" s="3"/>
      <c r="H3882" s="3"/>
    </row>
    <row r="3883" spans="1:8" x14ac:dyDescent="0.25">
      <c r="A3883" s="3"/>
      <c r="B3883" s="3"/>
      <c r="C3883" s="3"/>
      <c r="D3883" s="3"/>
      <c r="E3883" s="3"/>
      <c r="F3883" s="3"/>
      <c r="G3883" s="3"/>
      <c r="H3883" s="3"/>
    </row>
    <row r="3884" spans="1:8" x14ac:dyDescent="0.25">
      <c r="A3884" s="3"/>
      <c r="B3884" s="3"/>
      <c r="C3884" s="3"/>
      <c r="D3884" s="3"/>
      <c r="E3884" s="3"/>
      <c r="F3884" s="3"/>
      <c r="G3884" s="3"/>
      <c r="H3884" s="3"/>
    </row>
    <row r="3885" spans="1:8" x14ac:dyDescent="0.25">
      <c r="A3885" s="3"/>
      <c r="B3885" s="3"/>
      <c r="C3885" s="3"/>
      <c r="D3885" s="3"/>
      <c r="E3885" s="3"/>
      <c r="F3885" s="3"/>
      <c r="G3885" s="3"/>
      <c r="H3885" s="3"/>
    </row>
    <row r="3886" spans="1:8" x14ac:dyDescent="0.25">
      <c r="A3886" s="3"/>
      <c r="B3886" s="3"/>
      <c r="C3886" s="3"/>
      <c r="D3886" s="3"/>
      <c r="E3886" s="3"/>
      <c r="F3886" s="3"/>
      <c r="G3886" s="3"/>
      <c r="H3886" s="3"/>
    </row>
    <row r="3887" spans="1:8" x14ac:dyDescent="0.25">
      <c r="A3887" s="3"/>
      <c r="B3887" s="3"/>
      <c r="C3887" s="3"/>
      <c r="D3887" s="3"/>
      <c r="E3887" s="3"/>
      <c r="F3887" s="3"/>
      <c r="G3887" s="3"/>
      <c r="H3887" s="3"/>
    </row>
    <row r="3888" spans="1:8" x14ac:dyDescent="0.25">
      <c r="A3888" s="3"/>
      <c r="B3888" s="3"/>
      <c r="C3888" s="3"/>
      <c r="D3888" s="3"/>
      <c r="E3888" s="3"/>
      <c r="F3888" s="3"/>
      <c r="G3888" s="3"/>
      <c r="H3888" s="3"/>
    </row>
    <row r="3889" spans="1:8" x14ac:dyDescent="0.25">
      <c r="A3889" s="3"/>
      <c r="B3889" s="3"/>
      <c r="C3889" s="3"/>
      <c r="D3889" s="3"/>
      <c r="E3889" s="3"/>
      <c r="F3889" s="3"/>
      <c r="G3889" s="3"/>
      <c r="H3889" s="3"/>
    </row>
    <row r="3890" spans="1:8" x14ac:dyDescent="0.25">
      <c r="A3890" s="3"/>
      <c r="B3890" s="3"/>
      <c r="C3890" s="3"/>
      <c r="D3890" s="3"/>
      <c r="E3890" s="3"/>
      <c r="F3890" s="3"/>
      <c r="G3890" s="3"/>
      <c r="H3890" s="3"/>
    </row>
    <row r="3891" spans="1:8" x14ac:dyDescent="0.25">
      <c r="A3891" s="3"/>
      <c r="B3891" s="3"/>
      <c r="C3891" s="3"/>
      <c r="D3891" s="3"/>
      <c r="E3891" s="3"/>
      <c r="F3891" s="3"/>
      <c r="G3891" s="3"/>
      <c r="H3891" s="3"/>
    </row>
    <row r="3892" spans="1:8" x14ac:dyDescent="0.25">
      <c r="A3892" s="3"/>
      <c r="B3892" s="3"/>
      <c r="C3892" s="3"/>
      <c r="D3892" s="3"/>
      <c r="E3892" s="3"/>
      <c r="F3892" s="3"/>
      <c r="G3892" s="3"/>
      <c r="H3892" s="3"/>
    </row>
    <row r="3893" spans="1:8" x14ac:dyDescent="0.25">
      <c r="A3893" s="3"/>
      <c r="B3893" s="3"/>
      <c r="C3893" s="3"/>
      <c r="D3893" s="3"/>
      <c r="E3893" s="3"/>
      <c r="F3893" s="3"/>
      <c r="G3893" s="3"/>
      <c r="H3893" s="3"/>
    </row>
    <row r="3894" spans="1:8" x14ac:dyDescent="0.25">
      <c r="A3894" s="3"/>
      <c r="B3894" s="3"/>
      <c r="C3894" s="3"/>
      <c r="D3894" s="3"/>
      <c r="E3894" s="3"/>
      <c r="F3894" s="3"/>
      <c r="G3894" s="3"/>
      <c r="H3894" s="3"/>
    </row>
    <row r="3895" spans="1:8" x14ac:dyDescent="0.25">
      <c r="A3895" s="3"/>
      <c r="B3895" s="3"/>
      <c r="C3895" s="3"/>
      <c r="D3895" s="3"/>
      <c r="E3895" s="3"/>
      <c r="F3895" s="3"/>
      <c r="G3895" s="3"/>
      <c r="H3895" s="3"/>
    </row>
    <row r="3896" spans="1:8" x14ac:dyDescent="0.25">
      <c r="A3896" s="3"/>
      <c r="B3896" s="3"/>
      <c r="C3896" s="3"/>
      <c r="D3896" s="3"/>
      <c r="E3896" s="3"/>
      <c r="F3896" s="3"/>
      <c r="G3896" s="3"/>
      <c r="H3896" s="3"/>
    </row>
    <row r="3897" spans="1:8" x14ac:dyDescent="0.25">
      <c r="A3897" s="3"/>
      <c r="B3897" s="3"/>
      <c r="C3897" s="3"/>
      <c r="D3897" s="3"/>
      <c r="E3897" s="3"/>
      <c r="F3897" s="3"/>
      <c r="G3897" s="3"/>
      <c r="H3897" s="3"/>
    </row>
    <row r="3898" spans="1:8" x14ac:dyDescent="0.25">
      <c r="A3898" s="3"/>
      <c r="B3898" s="3"/>
      <c r="C3898" s="3"/>
      <c r="D3898" s="3"/>
      <c r="E3898" s="3"/>
      <c r="F3898" s="3"/>
      <c r="G3898" s="3"/>
      <c r="H3898" s="3"/>
    </row>
    <row r="3899" spans="1:8" x14ac:dyDescent="0.25">
      <c r="A3899" s="3"/>
      <c r="B3899" s="3"/>
      <c r="C3899" s="3"/>
      <c r="D3899" s="3"/>
      <c r="E3899" s="3"/>
      <c r="F3899" s="3"/>
      <c r="G3899" s="3"/>
      <c r="H3899" s="3"/>
    </row>
    <row r="3900" spans="1:8" x14ac:dyDescent="0.25">
      <c r="A3900" s="3"/>
      <c r="B3900" s="3"/>
      <c r="C3900" s="3"/>
      <c r="D3900" s="3"/>
      <c r="E3900" s="3"/>
      <c r="F3900" s="3"/>
      <c r="G3900" s="3"/>
      <c r="H3900" s="3"/>
    </row>
    <row r="3901" spans="1:8" x14ac:dyDescent="0.25">
      <c r="A3901" s="3"/>
      <c r="B3901" s="3"/>
      <c r="C3901" s="3"/>
      <c r="D3901" s="3"/>
      <c r="E3901" s="3"/>
      <c r="F3901" s="3"/>
      <c r="G3901" s="3"/>
      <c r="H3901" s="3"/>
    </row>
    <row r="3902" spans="1:8" x14ac:dyDescent="0.25">
      <c r="A3902" s="3"/>
      <c r="B3902" s="3"/>
      <c r="C3902" s="3"/>
      <c r="D3902" s="3"/>
      <c r="E3902" s="3"/>
      <c r="F3902" s="3"/>
      <c r="G3902" s="3"/>
      <c r="H3902" s="3"/>
    </row>
    <row r="3903" spans="1:8" x14ac:dyDescent="0.25">
      <c r="A3903" s="3"/>
      <c r="B3903" s="3"/>
      <c r="C3903" s="3"/>
      <c r="D3903" s="3"/>
      <c r="E3903" s="3"/>
      <c r="F3903" s="3"/>
      <c r="G3903" s="3"/>
      <c r="H3903" s="3"/>
    </row>
    <row r="3904" spans="1:8" x14ac:dyDescent="0.25">
      <c r="A3904" s="3"/>
      <c r="B3904" s="3"/>
      <c r="C3904" s="3"/>
      <c r="D3904" s="3"/>
      <c r="E3904" s="3"/>
      <c r="F3904" s="3"/>
      <c r="G3904" s="3"/>
      <c r="H3904" s="3"/>
    </row>
    <row r="3905" spans="1:8" x14ac:dyDescent="0.25">
      <c r="A3905" s="3"/>
      <c r="B3905" s="3"/>
      <c r="C3905" s="3"/>
      <c r="D3905" s="3"/>
      <c r="E3905" s="3"/>
      <c r="F3905" s="3"/>
      <c r="G3905" s="3"/>
      <c r="H3905" s="3"/>
    </row>
    <row r="3906" spans="1:8" x14ac:dyDescent="0.25">
      <c r="A3906" s="3"/>
      <c r="B3906" s="3"/>
      <c r="C3906" s="3"/>
      <c r="D3906" s="3"/>
      <c r="E3906" s="3"/>
      <c r="F3906" s="3"/>
      <c r="G3906" s="3"/>
      <c r="H3906" s="3"/>
    </row>
    <row r="3907" spans="1:8" x14ac:dyDescent="0.25">
      <c r="A3907" s="3"/>
      <c r="B3907" s="3"/>
      <c r="C3907" s="3"/>
      <c r="D3907" s="3"/>
      <c r="E3907" s="3"/>
      <c r="F3907" s="3"/>
      <c r="G3907" s="3"/>
      <c r="H3907" s="3"/>
    </row>
    <row r="3908" spans="1:8" x14ac:dyDescent="0.25">
      <c r="A3908" s="3"/>
      <c r="B3908" s="3"/>
      <c r="C3908" s="3"/>
      <c r="D3908" s="3"/>
      <c r="E3908" s="3"/>
      <c r="F3908" s="3"/>
      <c r="G3908" s="3"/>
      <c r="H3908" s="3"/>
    </row>
    <row r="3909" spans="1:8" x14ac:dyDescent="0.25">
      <c r="A3909" s="3"/>
      <c r="B3909" s="3"/>
      <c r="C3909" s="3"/>
      <c r="D3909" s="3"/>
      <c r="E3909" s="3"/>
      <c r="F3909" s="3"/>
      <c r="G3909" s="3"/>
      <c r="H3909" s="3"/>
    </row>
    <row r="3910" spans="1:8" x14ac:dyDescent="0.25">
      <c r="A3910" s="3"/>
      <c r="B3910" s="3"/>
      <c r="C3910" s="3"/>
      <c r="D3910" s="3"/>
      <c r="E3910" s="3"/>
      <c r="F3910" s="3"/>
      <c r="G3910" s="3"/>
      <c r="H3910" s="3"/>
    </row>
    <row r="3911" spans="1:8" x14ac:dyDescent="0.25">
      <c r="A3911" s="3"/>
      <c r="B3911" s="3"/>
      <c r="C3911" s="3"/>
      <c r="D3911" s="3"/>
      <c r="E3911" s="3"/>
      <c r="F3911" s="3"/>
      <c r="G3911" s="3"/>
      <c r="H3911" s="3"/>
    </row>
    <row r="3912" spans="1:8" x14ac:dyDescent="0.25">
      <c r="A3912" s="3"/>
      <c r="B3912" s="3"/>
      <c r="C3912" s="3"/>
      <c r="D3912" s="3"/>
      <c r="E3912" s="3"/>
      <c r="F3912" s="3"/>
      <c r="G3912" s="3"/>
      <c r="H3912" s="3"/>
    </row>
    <row r="3913" spans="1:8" x14ac:dyDescent="0.25">
      <c r="A3913" s="3"/>
      <c r="B3913" s="3"/>
      <c r="C3913" s="3"/>
      <c r="D3913" s="3"/>
      <c r="E3913" s="3"/>
      <c r="F3913" s="3"/>
      <c r="G3913" s="3"/>
      <c r="H3913" s="3"/>
    </row>
    <row r="3914" spans="1:8" x14ac:dyDescent="0.25">
      <c r="A3914" s="3"/>
      <c r="B3914" s="3"/>
      <c r="C3914" s="3"/>
      <c r="D3914" s="3"/>
      <c r="E3914" s="3"/>
      <c r="F3914" s="3"/>
      <c r="G3914" s="3"/>
      <c r="H3914" s="3"/>
    </row>
    <row r="3915" spans="1:8" x14ac:dyDescent="0.25">
      <c r="A3915" s="3"/>
      <c r="B3915" s="3"/>
      <c r="C3915" s="3"/>
      <c r="D3915" s="3"/>
      <c r="E3915" s="3"/>
      <c r="F3915" s="3"/>
      <c r="G3915" s="3"/>
      <c r="H3915" s="3"/>
    </row>
    <row r="3916" spans="1:8" x14ac:dyDescent="0.25">
      <c r="A3916" s="3"/>
      <c r="B3916" s="3"/>
      <c r="C3916" s="3"/>
      <c r="D3916" s="3"/>
      <c r="E3916" s="3"/>
      <c r="F3916" s="3"/>
      <c r="G3916" s="3"/>
      <c r="H3916" s="3"/>
    </row>
    <row r="3917" spans="1:8" x14ac:dyDescent="0.25">
      <c r="A3917" s="3"/>
      <c r="B3917" s="3"/>
      <c r="C3917" s="3"/>
      <c r="D3917" s="3"/>
      <c r="E3917" s="3"/>
      <c r="F3917" s="3"/>
      <c r="G3917" s="3"/>
      <c r="H3917" s="3"/>
    </row>
    <row r="3918" spans="1:8" x14ac:dyDescent="0.25">
      <c r="A3918" s="3"/>
      <c r="B3918" s="3"/>
      <c r="C3918" s="3"/>
      <c r="D3918" s="3"/>
      <c r="E3918" s="3"/>
      <c r="F3918" s="3"/>
      <c r="G3918" s="3"/>
      <c r="H3918" s="3"/>
    </row>
    <row r="3919" spans="1:8" x14ac:dyDescent="0.25">
      <c r="A3919" s="3"/>
      <c r="B3919" s="3"/>
      <c r="C3919" s="3"/>
      <c r="D3919" s="3"/>
      <c r="E3919" s="3"/>
      <c r="F3919" s="3"/>
      <c r="G3919" s="3"/>
      <c r="H3919" s="3"/>
    </row>
    <row r="3920" spans="1:8" x14ac:dyDescent="0.25">
      <c r="A3920" s="3"/>
      <c r="B3920" s="3"/>
      <c r="C3920" s="3"/>
      <c r="D3920" s="3"/>
      <c r="E3920" s="3"/>
      <c r="F3920" s="3"/>
      <c r="G3920" s="3"/>
      <c r="H3920" s="3"/>
    </row>
    <row r="3921" spans="1:8" x14ac:dyDescent="0.25">
      <c r="A3921" s="3"/>
      <c r="B3921" s="3"/>
      <c r="C3921" s="3"/>
      <c r="D3921" s="3"/>
      <c r="E3921" s="3"/>
      <c r="F3921" s="3"/>
      <c r="G3921" s="3"/>
      <c r="H3921" s="3"/>
    </row>
    <row r="3922" spans="1:8" x14ac:dyDescent="0.25">
      <c r="A3922" s="3"/>
      <c r="B3922" s="3"/>
      <c r="C3922" s="3"/>
      <c r="D3922" s="3"/>
      <c r="E3922" s="3"/>
      <c r="F3922" s="3"/>
      <c r="G3922" s="3"/>
      <c r="H3922" s="3"/>
    </row>
    <row r="3923" spans="1:8" x14ac:dyDescent="0.25">
      <c r="A3923" s="3"/>
      <c r="B3923" s="3"/>
      <c r="C3923" s="3"/>
      <c r="D3923" s="3"/>
      <c r="E3923" s="3"/>
      <c r="F3923" s="3"/>
      <c r="G3923" s="3"/>
      <c r="H3923" s="3"/>
    </row>
    <row r="3924" spans="1:8" x14ac:dyDescent="0.25">
      <c r="A3924" s="3"/>
      <c r="B3924" s="3"/>
      <c r="C3924" s="3"/>
      <c r="D3924" s="3"/>
      <c r="E3924" s="3"/>
      <c r="F3924" s="3"/>
      <c r="G3924" s="3"/>
      <c r="H3924" s="3"/>
    </row>
    <row r="3925" spans="1:8" x14ac:dyDescent="0.25">
      <c r="A3925" s="3"/>
      <c r="B3925" s="3"/>
      <c r="C3925" s="3"/>
      <c r="D3925" s="3"/>
      <c r="E3925" s="3"/>
      <c r="F3925" s="3"/>
      <c r="G3925" s="3"/>
      <c r="H3925" s="3"/>
    </row>
    <row r="3926" spans="1:8" x14ac:dyDescent="0.25">
      <c r="A3926" s="3"/>
      <c r="B3926" s="3"/>
      <c r="C3926" s="3"/>
      <c r="D3926" s="3"/>
      <c r="E3926" s="3"/>
      <c r="F3926" s="3"/>
      <c r="G3926" s="3"/>
      <c r="H3926" s="3"/>
    </row>
    <row r="3927" spans="1:8" x14ac:dyDescent="0.25">
      <c r="A3927" s="3"/>
      <c r="B3927" s="3"/>
      <c r="C3927" s="3"/>
      <c r="D3927" s="3"/>
      <c r="E3927" s="3"/>
      <c r="F3927" s="3"/>
      <c r="G3927" s="3"/>
      <c r="H3927" s="3"/>
    </row>
    <row r="3928" spans="1:8" x14ac:dyDescent="0.25">
      <c r="A3928" s="3"/>
      <c r="B3928" s="3"/>
      <c r="C3928" s="3"/>
      <c r="D3928" s="3"/>
      <c r="E3928" s="3"/>
      <c r="F3928" s="3"/>
      <c r="G3928" s="3"/>
      <c r="H3928" s="3"/>
    </row>
    <row r="3929" spans="1:8" x14ac:dyDescent="0.25">
      <c r="A3929" s="3"/>
      <c r="B3929" s="3"/>
      <c r="C3929" s="3"/>
      <c r="D3929" s="3"/>
      <c r="E3929" s="3"/>
      <c r="F3929" s="3"/>
      <c r="G3929" s="3"/>
      <c r="H3929" s="3"/>
    </row>
    <row r="3930" spans="1:8" x14ac:dyDescent="0.25">
      <c r="A3930" s="3"/>
      <c r="B3930" s="3"/>
      <c r="C3930" s="3"/>
      <c r="D3930" s="3"/>
      <c r="E3930" s="3"/>
      <c r="F3930" s="3"/>
      <c r="G3930" s="3"/>
      <c r="H3930" s="3"/>
    </row>
  </sheetData>
  <mergeCells count="1">
    <mergeCell ref="B6:H6"/>
  </mergeCells>
  <pageMargins left="0.78740157499999996" right="0.78740157499999996" top="0.984251969" bottom="0.984251969" header="0.4921259845" footer="0.492125984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opLeftCell="A125" workbookViewId="0">
      <selection activeCell="C145" sqref="C145"/>
    </sheetView>
  </sheetViews>
  <sheetFormatPr baseColWidth="10" defaultRowHeight="14.4" x14ac:dyDescent="0.3"/>
  <cols>
    <col min="2" max="2" width="13.6640625" bestFit="1" customWidth="1"/>
  </cols>
  <sheetData>
    <row r="1" spans="1:3" s="331" customFormat="1" x14ac:dyDescent="0.3">
      <c r="A1" s="331" t="s">
        <v>235</v>
      </c>
      <c r="B1" s="331" t="s">
        <v>236</v>
      </c>
      <c r="C1" s="331" t="s">
        <v>8</v>
      </c>
    </row>
    <row r="2" spans="1:3" x14ac:dyDescent="0.3">
      <c r="A2">
        <f>'Cut-off 15 copies'!C8</f>
        <v>0</v>
      </c>
      <c r="B2" t="e">
        <f>LOG(A2,10)</f>
        <v>#NUM!</v>
      </c>
      <c r="C2" s="343" t="str">
        <f>IF('Cut-off 15 copies'!K8=" ", " ", 'Cut-off 15 copies'!K8)</f>
        <v/>
      </c>
    </row>
    <row r="3" spans="1:3" x14ac:dyDescent="0.3">
      <c r="A3" s="331">
        <f>'Cut-off 15 copies'!C9</f>
        <v>0</v>
      </c>
      <c r="B3" s="331" t="e">
        <f>LOG(A3,10)</f>
        <v>#NUM!</v>
      </c>
      <c r="C3" s="343" t="str">
        <f>IF('Cut-off 15 copies'!K9=" ", " ", 'Cut-off 15 copies'!K9)</f>
        <v/>
      </c>
    </row>
    <row r="4" spans="1:3" x14ac:dyDescent="0.3">
      <c r="A4" s="331">
        <f>'Cut-off 15 copies'!C10</f>
        <v>0</v>
      </c>
      <c r="B4" s="331" t="e">
        <f t="shared" ref="B4:B67" si="0">LOG(A4,10)</f>
        <v>#NUM!</v>
      </c>
      <c r="C4" s="343" t="str">
        <f>IF('Cut-off 15 copies'!K10=" ", " ", 'Cut-off 15 copies'!K10)</f>
        <v/>
      </c>
    </row>
    <row r="5" spans="1:3" x14ac:dyDescent="0.3">
      <c r="A5" s="331">
        <f>'Cut-off 15 copies'!C11</f>
        <v>0</v>
      </c>
      <c r="B5" s="331" t="e">
        <f t="shared" si="0"/>
        <v>#NUM!</v>
      </c>
      <c r="C5" s="343" t="str">
        <f>IF('Cut-off 15 copies'!K11=" ", " ", 'Cut-off 15 copies'!K11)</f>
        <v/>
      </c>
    </row>
    <row r="6" spans="1:3" x14ac:dyDescent="0.3">
      <c r="A6" s="331">
        <f>'Cut-off 15 copies'!C12</f>
        <v>0</v>
      </c>
      <c r="B6" s="331" t="e">
        <f t="shared" si="0"/>
        <v>#NUM!</v>
      </c>
      <c r="C6" s="343" t="str">
        <f>IF('Cut-off 15 copies'!K12=" ", " ", 'Cut-off 15 copies'!K12)</f>
        <v/>
      </c>
    </row>
    <row r="7" spans="1:3" x14ac:dyDescent="0.3">
      <c r="A7" s="331">
        <f>'Cut-off 15 copies'!C13</f>
        <v>0</v>
      </c>
      <c r="B7" s="331" t="e">
        <f t="shared" si="0"/>
        <v>#NUM!</v>
      </c>
      <c r="C7" s="343" t="str">
        <f>IF('Cut-off 15 copies'!K13=" ", " ", 'Cut-off 15 copies'!K13)</f>
        <v/>
      </c>
    </row>
    <row r="8" spans="1:3" x14ac:dyDescent="0.3">
      <c r="A8" s="331">
        <f>'Cut-off 15 copies'!C14</f>
        <v>0</v>
      </c>
      <c r="B8" s="331" t="e">
        <f t="shared" si="0"/>
        <v>#NUM!</v>
      </c>
      <c r="C8" s="343" t="str">
        <f>IF('Cut-off 15 copies'!K14=" ", " ", 'Cut-off 15 copies'!K14)</f>
        <v/>
      </c>
    </row>
    <row r="9" spans="1:3" x14ac:dyDescent="0.3">
      <c r="A9" s="331">
        <f>'Cut-off 15 copies'!C15</f>
        <v>0</v>
      </c>
      <c r="B9" s="331" t="e">
        <f t="shared" si="0"/>
        <v>#NUM!</v>
      </c>
      <c r="C9" s="343" t="str">
        <f>IF('Cut-off 15 copies'!K15=" ", " ", 'Cut-off 15 copies'!K15)</f>
        <v/>
      </c>
    </row>
    <row r="10" spans="1:3" x14ac:dyDescent="0.3">
      <c r="A10" s="331">
        <f>'Cut-off 15 copies'!C16</f>
        <v>0</v>
      </c>
      <c r="B10" s="331" t="e">
        <f t="shared" si="0"/>
        <v>#NUM!</v>
      </c>
      <c r="C10" s="343" t="str">
        <f>IF('Cut-off 15 copies'!K16=" ", " ", 'Cut-off 15 copies'!K16)</f>
        <v/>
      </c>
    </row>
    <row r="11" spans="1:3" x14ac:dyDescent="0.3">
      <c r="A11" s="331">
        <f>'Cut-off 15 copies'!C17</f>
        <v>0</v>
      </c>
      <c r="B11" s="331" t="e">
        <f t="shared" si="0"/>
        <v>#NUM!</v>
      </c>
      <c r="C11" s="343" t="str">
        <f>IF('Cut-off 15 copies'!K17=" ", " ", 'Cut-off 15 copies'!K17)</f>
        <v/>
      </c>
    </row>
    <row r="12" spans="1:3" x14ac:dyDescent="0.3">
      <c r="A12" s="331">
        <f>'Cut-off 15 copies'!C18</f>
        <v>0</v>
      </c>
      <c r="B12" s="331" t="e">
        <f t="shared" si="0"/>
        <v>#NUM!</v>
      </c>
      <c r="C12" s="343" t="str">
        <f>IF('Cut-off 15 copies'!K18=" ", " ", 'Cut-off 15 copies'!K18)</f>
        <v/>
      </c>
    </row>
    <row r="13" spans="1:3" x14ac:dyDescent="0.3">
      <c r="A13" s="331">
        <f>'Cut-off 15 copies'!C19</f>
        <v>0</v>
      </c>
      <c r="B13" s="331" t="e">
        <f t="shared" si="0"/>
        <v>#NUM!</v>
      </c>
      <c r="C13" s="343" t="str">
        <f>IF('Cut-off 15 copies'!K19=" ", " ", 'Cut-off 15 copies'!K19)</f>
        <v/>
      </c>
    </row>
    <row r="14" spans="1:3" x14ac:dyDescent="0.3">
      <c r="A14" s="331">
        <f>'Cut-off 15 copies'!C20</f>
        <v>0</v>
      </c>
      <c r="B14" s="331" t="e">
        <f t="shared" si="0"/>
        <v>#NUM!</v>
      </c>
      <c r="C14" s="343" t="str">
        <f>IF('Cut-off 15 copies'!K20=" ", " ", 'Cut-off 15 copies'!K20)</f>
        <v/>
      </c>
    </row>
    <row r="15" spans="1:3" x14ac:dyDescent="0.3">
      <c r="A15" s="331">
        <f>'Cut-off 15 copies'!C21</f>
        <v>0</v>
      </c>
      <c r="B15" s="331" t="e">
        <f t="shared" si="0"/>
        <v>#NUM!</v>
      </c>
      <c r="C15" s="343" t="str">
        <f>IF('Cut-off 15 copies'!K21=" ", " ", 'Cut-off 15 copies'!K21)</f>
        <v/>
      </c>
    </row>
    <row r="16" spans="1:3" x14ac:dyDescent="0.3">
      <c r="A16" s="331">
        <f>'Cut-off 15 copies'!C22</f>
        <v>0</v>
      </c>
      <c r="B16" s="331" t="e">
        <f t="shared" si="0"/>
        <v>#NUM!</v>
      </c>
      <c r="C16" s="343" t="str">
        <f>IF('Cut-off 15 copies'!K22=" ", " ", 'Cut-off 15 copies'!K22)</f>
        <v/>
      </c>
    </row>
    <row r="17" spans="1:3" x14ac:dyDescent="0.3">
      <c r="A17" s="331">
        <f>'Cut-off 15 copies'!C23</f>
        <v>0</v>
      </c>
      <c r="B17" s="331" t="e">
        <f t="shared" si="0"/>
        <v>#NUM!</v>
      </c>
      <c r="C17" s="343" t="str">
        <f>IF('Cut-off 15 copies'!K23=" ", " ", 'Cut-off 15 copies'!K23)</f>
        <v/>
      </c>
    </row>
    <row r="18" spans="1:3" x14ac:dyDescent="0.3">
      <c r="A18" s="331">
        <f>'Cut-off 15 copies'!C24</f>
        <v>0</v>
      </c>
      <c r="B18" s="331" t="e">
        <f t="shared" si="0"/>
        <v>#NUM!</v>
      </c>
      <c r="C18" s="343" t="str">
        <f>IF('Cut-off 15 copies'!K24=" ", " ", 'Cut-off 15 copies'!K24)</f>
        <v/>
      </c>
    </row>
    <row r="19" spans="1:3" x14ac:dyDescent="0.3">
      <c r="A19" s="331">
        <f>'Cut-off 15 copies'!C25</f>
        <v>0</v>
      </c>
      <c r="B19" s="331" t="e">
        <f t="shared" si="0"/>
        <v>#NUM!</v>
      </c>
      <c r="C19" s="343" t="str">
        <f>IF('Cut-off 15 copies'!K25=" ", " ", 'Cut-off 15 copies'!K25)</f>
        <v/>
      </c>
    </row>
    <row r="20" spans="1:3" x14ac:dyDescent="0.3">
      <c r="A20" s="331">
        <f>'Cut-off 15 copies'!C26</f>
        <v>0</v>
      </c>
      <c r="B20" s="331" t="e">
        <f t="shared" si="0"/>
        <v>#NUM!</v>
      </c>
      <c r="C20" s="343" t="str">
        <f>IF('Cut-off 15 copies'!K26=" ", " ", 'Cut-off 15 copies'!K26)</f>
        <v/>
      </c>
    </row>
    <row r="21" spans="1:3" x14ac:dyDescent="0.3">
      <c r="A21" s="331">
        <f>'Cut-off 15 copies'!C27</f>
        <v>0</v>
      </c>
      <c r="B21" s="331" t="e">
        <f t="shared" si="0"/>
        <v>#NUM!</v>
      </c>
      <c r="C21" s="343" t="str">
        <f>IF('Cut-off 15 copies'!K27=" ", " ", 'Cut-off 15 copies'!K27)</f>
        <v/>
      </c>
    </row>
    <row r="22" spans="1:3" x14ac:dyDescent="0.3">
      <c r="A22" s="331">
        <f>'Cut-off 15 copies'!C28</f>
        <v>0</v>
      </c>
      <c r="B22" s="331" t="e">
        <f t="shared" si="0"/>
        <v>#NUM!</v>
      </c>
      <c r="C22" s="343" t="str">
        <f>IF('Cut-off 15 copies'!K28=" ", " ", 'Cut-off 15 copies'!K28)</f>
        <v/>
      </c>
    </row>
    <row r="23" spans="1:3" x14ac:dyDescent="0.3">
      <c r="A23" s="331">
        <f>'Cut-off 15 copies'!C29</f>
        <v>0</v>
      </c>
      <c r="B23" s="331" t="e">
        <f t="shared" si="0"/>
        <v>#NUM!</v>
      </c>
      <c r="C23" s="343" t="str">
        <f>IF('Cut-off 15 copies'!K29=" ", " ", 'Cut-off 15 copies'!K29)</f>
        <v/>
      </c>
    </row>
    <row r="24" spans="1:3" x14ac:dyDescent="0.3">
      <c r="A24" s="331">
        <f>'Cut-off 15 copies'!C30</f>
        <v>0</v>
      </c>
      <c r="B24" s="331" t="e">
        <f t="shared" si="0"/>
        <v>#NUM!</v>
      </c>
      <c r="C24" s="343" t="str">
        <f>IF('Cut-off 15 copies'!K30=" ", " ", 'Cut-off 15 copies'!K30)</f>
        <v/>
      </c>
    </row>
    <row r="25" spans="1:3" x14ac:dyDescent="0.3">
      <c r="A25" s="331">
        <f>'Cut-off 15 copies'!C31</f>
        <v>0</v>
      </c>
      <c r="B25" s="331" t="e">
        <f t="shared" si="0"/>
        <v>#NUM!</v>
      </c>
      <c r="C25" s="343" t="str">
        <f>IF('Cut-off 15 copies'!K31=" ", " ", 'Cut-off 15 copies'!K31)</f>
        <v/>
      </c>
    </row>
    <row r="26" spans="1:3" x14ac:dyDescent="0.3">
      <c r="A26" s="331">
        <f>'Cut-off 15 copies'!C32</f>
        <v>0</v>
      </c>
      <c r="B26" s="331" t="e">
        <f t="shared" si="0"/>
        <v>#NUM!</v>
      </c>
      <c r="C26" s="343" t="str">
        <f>IF('Cut-off 15 copies'!K32=" ", " ", 'Cut-off 15 copies'!K32)</f>
        <v/>
      </c>
    </row>
    <row r="27" spans="1:3" x14ac:dyDescent="0.3">
      <c r="A27" s="331">
        <f>'Cut-off 15 copies'!C33</f>
        <v>0</v>
      </c>
      <c r="B27" s="331" t="e">
        <f t="shared" si="0"/>
        <v>#NUM!</v>
      </c>
      <c r="C27" s="343" t="str">
        <f>IF('Cut-off 15 copies'!K33=" ", " ", 'Cut-off 15 copies'!K33)</f>
        <v/>
      </c>
    </row>
    <row r="28" spans="1:3" x14ac:dyDescent="0.3">
      <c r="A28" s="331">
        <f>'Cut-off 15 copies'!C34</f>
        <v>0</v>
      </c>
      <c r="B28" s="331" t="e">
        <f t="shared" si="0"/>
        <v>#NUM!</v>
      </c>
      <c r="C28" s="343" t="str">
        <f>IF('Cut-off 15 copies'!K34=" ", " ", 'Cut-off 15 copies'!K34)</f>
        <v/>
      </c>
    </row>
    <row r="29" spans="1:3" x14ac:dyDescent="0.3">
      <c r="A29" s="331">
        <f>'Cut-off 15 copies'!C35</f>
        <v>0</v>
      </c>
      <c r="B29" s="331" t="e">
        <f t="shared" si="0"/>
        <v>#NUM!</v>
      </c>
      <c r="C29" s="343" t="str">
        <f>IF('Cut-off 15 copies'!K35=" ", " ", 'Cut-off 15 copies'!K35)</f>
        <v/>
      </c>
    </row>
    <row r="30" spans="1:3" x14ac:dyDescent="0.3">
      <c r="A30" s="331">
        <f>'Cut-off 15 copies'!C36</f>
        <v>0</v>
      </c>
      <c r="B30" s="331" t="e">
        <f t="shared" si="0"/>
        <v>#NUM!</v>
      </c>
      <c r="C30" s="343" t="str">
        <f>IF('Cut-off 15 copies'!K36=" ", " ", 'Cut-off 15 copies'!K36)</f>
        <v/>
      </c>
    </row>
    <row r="31" spans="1:3" x14ac:dyDescent="0.3">
      <c r="A31" s="331">
        <f>'Cut-off 15 copies'!C37</f>
        <v>0</v>
      </c>
      <c r="B31" s="331" t="e">
        <f t="shared" si="0"/>
        <v>#NUM!</v>
      </c>
      <c r="C31" s="343" t="str">
        <f>IF('Cut-off 15 copies'!K37=" ", " ", 'Cut-off 15 copies'!K37)</f>
        <v/>
      </c>
    </row>
    <row r="32" spans="1:3" x14ac:dyDescent="0.3">
      <c r="A32" s="331">
        <f>'Cut-off 15 copies'!C38</f>
        <v>0</v>
      </c>
      <c r="B32" s="331" t="e">
        <f t="shared" si="0"/>
        <v>#NUM!</v>
      </c>
      <c r="C32" s="343" t="str">
        <f>IF('Cut-off 15 copies'!K38=" ", " ", 'Cut-off 15 copies'!K38)</f>
        <v/>
      </c>
    </row>
    <row r="33" spans="1:3" x14ac:dyDescent="0.3">
      <c r="A33" s="331">
        <f>'Cut-off 15 copies'!C39</f>
        <v>0</v>
      </c>
      <c r="B33" s="331" t="e">
        <f t="shared" si="0"/>
        <v>#NUM!</v>
      </c>
      <c r="C33" s="343" t="str">
        <f>IF('Cut-off 15 copies'!K39=" ", " ", 'Cut-off 15 copies'!K39)</f>
        <v/>
      </c>
    </row>
    <row r="34" spans="1:3" x14ac:dyDescent="0.3">
      <c r="A34" s="331">
        <f>'Cut-off 15 copies'!C40</f>
        <v>0</v>
      </c>
      <c r="B34" s="331" t="e">
        <f t="shared" si="0"/>
        <v>#NUM!</v>
      </c>
      <c r="C34" s="343" t="str">
        <f>IF('Cut-off 15 copies'!K40=" ", " ", 'Cut-off 15 copies'!K40)</f>
        <v/>
      </c>
    </row>
    <row r="35" spans="1:3" x14ac:dyDescent="0.3">
      <c r="A35" s="331">
        <f>'Cut-off 15 copies'!C41</f>
        <v>0</v>
      </c>
      <c r="B35" s="331" t="e">
        <f t="shared" si="0"/>
        <v>#NUM!</v>
      </c>
      <c r="C35" s="343" t="str">
        <f>IF('Cut-off 15 copies'!K41=" ", " ", 'Cut-off 15 copies'!K41)</f>
        <v/>
      </c>
    </row>
    <row r="36" spans="1:3" x14ac:dyDescent="0.3">
      <c r="A36" s="331">
        <f>'Cut-off 15 copies'!C42</f>
        <v>0</v>
      </c>
      <c r="B36" s="331" t="e">
        <f t="shared" si="0"/>
        <v>#NUM!</v>
      </c>
      <c r="C36" s="343" t="str">
        <f>IF('Cut-off 15 copies'!K42=" ", " ", 'Cut-off 15 copies'!K42)</f>
        <v/>
      </c>
    </row>
    <row r="37" spans="1:3" x14ac:dyDescent="0.3">
      <c r="A37" s="331">
        <f>'Cut-off 15 copies'!C43</f>
        <v>0</v>
      </c>
      <c r="B37" s="331" t="e">
        <f t="shared" si="0"/>
        <v>#NUM!</v>
      </c>
      <c r="C37" s="343" t="str">
        <f>IF('Cut-off 15 copies'!K43=" ", " ", 'Cut-off 15 copies'!K43)</f>
        <v/>
      </c>
    </row>
    <row r="38" spans="1:3" x14ac:dyDescent="0.3">
      <c r="A38" s="331">
        <f>'Cut-off 15 copies'!C44</f>
        <v>0</v>
      </c>
      <c r="B38" s="331" t="e">
        <f t="shared" si="0"/>
        <v>#NUM!</v>
      </c>
      <c r="C38" s="343" t="str">
        <f>IF('Cut-off 15 copies'!K44=" ", " ", 'Cut-off 15 copies'!K44)</f>
        <v/>
      </c>
    </row>
    <row r="39" spans="1:3" x14ac:dyDescent="0.3">
      <c r="A39" s="331">
        <f>'Cut-off 15 copies'!C45</f>
        <v>0</v>
      </c>
      <c r="B39" s="331" t="e">
        <f t="shared" si="0"/>
        <v>#NUM!</v>
      </c>
      <c r="C39" s="343" t="str">
        <f>IF('Cut-off 15 copies'!K45=" ", " ", 'Cut-off 15 copies'!K45)</f>
        <v/>
      </c>
    </row>
    <row r="40" spans="1:3" x14ac:dyDescent="0.3">
      <c r="A40" s="331">
        <f>'Cut-off 15 copies'!C46</f>
        <v>0</v>
      </c>
      <c r="B40" s="331" t="e">
        <f t="shared" si="0"/>
        <v>#NUM!</v>
      </c>
      <c r="C40" s="343" t="str">
        <f>IF('Cut-off 15 copies'!K46=" ", " ", 'Cut-off 15 copies'!K46)</f>
        <v/>
      </c>
    </row>
    <row r="41" spans="1:3" x14ac:dyDescent="0.3">
      <c r="A41" s="331">
        <f>'Cut-off 15 copies'!C47</f>
        <v>0</v>
      </c>
      <c r="B41" s="331" t="e">
        <f t="shared" si="0"/>
        <v>#NUM!</v>
      </c>
      <c r="C41" s="343" t="str">
        <f>IF('Cut-off 15 copies'!K47=" ", " ", 'Cut-off 15 copies'!K47)</f>
        <v/>
      </c>
    </row>
    <row r="42" spans="1:3" x14ac:dyDescent="0.3">
      <c r="A42" s="331">
        <f>'Cut-off 15 copies'!C48</f>
        <v>0</v>
      </c>
      <c r="B42" s="331" t="e">
        <f t="shared" si="0"/>
        <v>#NUM!</v>
      </c>
      <c r="C42" s="343" t="str">
        <f>IF('Cut-off 15 copies'!K48=" ", " ", 'Cut-off 15 copies'!K48)</f>
        <v/>
      </c>
    </row>
    <row r="43" spans="1:3" x14ac:dyDescent="0.3">
      <c r="A43" s="331">
        <f>'Cut-off 15 copies'!C49</f>
        <v>0</v>
      </c>
      <c r="B43" s="331" t="e">
        <f t="shared" si="0"/>
        <v>#NUM!</v>
      </c>
      <c r="C43" s="343" t="str">
        <f>IF('Cut-off 15 copies'!K49=" ", " ", 'Cut-off 15 copies'!K49)</f>
        <v/>
      </c>
    </row>
    <row r="44" spans="1:3" x14ac:dyDescent="0.3">
      <c r="A44" s="331">
        <f>'Cut-off 15 copies'!C50</f>
        <v>0</v>
      </c>
      <c r="B44" s="331" t="e">
        <f t="shared" si="0"/>
        <v>#NUM!</v>
      </c>
      <c r="C44" s="343" t="str">
        <f>IF('Cut-off 15 copies'!K50=" ", " ", 'Cut-off 15 copies'!K50)</f>
        <v/>
      </c>
    </row>
    <row r="45" spans="1:3" x14ac:dyDescent="0.3">
      <c r="A45" s="331">
        <f>'Cut-off 15 copies'!C51</f>
        <v>0</v>
      </c>
      <c r="B45" s="331" t="e">
        <f t="shared" si="0"/>
        <v>#NUM!</v>
      </c>
      <c r="C45" s="343" t="str">
        <f>IF('Cut-off 15 copies'!K51=" ", " ", 'Cut-off 15 copies'!K51)</f>
        <v/>
      </c>
    </row>
    <row r="46" spans="1:3" x14ac:dyDescent="0.3">
      <c r="A46" s="331">
        <f>'Cut-off 15 copies'!C52</f>
        <v>0</v>
      </c>
      <c r="B46" s="331" t="e">
        <f t="shared" si="0"/>
        <v>#NUM!</v>
      </c>
      <c r="C46" s="343" t="str">
        <f>IF('Cut-off 15 copies'!K52=" ", " ", 'Cut-off 15 copies'!K52)</f>
        <v/>
      </c>
    </row>
    <row r="47" spans="1:3" x14ac:dyDescent="0.3">
      <c r="A47" s="331">
        <f>'Cut-off 15 copies'!C53</f>
        <v>0</v>
      </c>
      <c r="B47" s="331" t="e">
        <f t="shared" si="0"/>
        <v>#NUM!</v>
      </c>
      <c r="C47" s="343" t="str">
        <f>IF('Cut-off 15 copies'!K53=" ", " ", 'Cut-off 15 copies'!K53)</f>
        <v/>
      </c>
    </row>
    <row r="48" spans="1:3" x14ac:dyDescent="0.3">
      <c r="A48" s="331">
        <f>'Cut-off 15 copies'!C54</f>
        <v>0</v>
      </c>
      <c r="B48" s="331" t="e">
        <f t="shared" si="0"/>
        <v>#NUM!</v>
      </c>
      <c r="C48" s="343" t="str">
        <f>IF('Cut-off 15 copies'!K54=" ", " ", 'Cut-off 15 copies'!K54)</f>
        <v/>
      </c>
    </row>
    <row r="49" spans="1:3" x14ac:dyDescent="0.3">
      <c r="A49" s="331">
        <f>'Cut-off 15 copies'!C55</f>
        <v>0</v>
      </c>
      <c r="B49" s="331" t="e">
        <f t="shared" si="0"/>
        <v>#NUM!</v>
      </c>
      <c r="C49" s="343" t="str">
        <f>IF('Cut-off 15 copies'!K55=" ", " ", 'Cut-off 15 copies'!K55)</f>
        <v/>
      </c>
    </row>
    <row r="50" spans="1:3" x14ac:dyDescent="0.3">
      <c r="A50" s="331">
        <f>'Cut-off 15 copies'!C56</f>
        <v>0</v>
      </c>
      <c r="B50" s="331" t="e">
        <f t="shared" si="0"/>
        <v>#NUM!</v>
      </c>
      <c r="C50" s="343" t="str">
        <f>IF('Cut-off 15 copies'!K56=" ", " ", 'Cut-off 15 copies'!K56)</f>
        <v/>
      </c>
    </row>
    <row r="51" spans="1:3" x14ac:dyDescent="0.3">
      <c r="A51" s="331">
        <f>'Cut-off 15 copies'!C57</f>
        <v>0</v>
      </c>
      <c r="B51" s="331" t="e">
        <f t="shared" si="0"/>
        <v>#NUM!</v>
      </c>
      <c r="C51" s="343" t="str">
        <f>IF('Cut-off 15 copies'!K57=" ", " ", 'Cut-off 15 copies'!K57)</f>
        <v/>
      </c>
    </row>
    <row r="52" spans="1:3" x14ac:dyDescent="0.3">
      <c r="A52" s="331">
        <f>'Cut-off 15 copies'!C58</f>
        <v>0</v>
      </c>
      <c r="B52" s="331" t="e">
        <f t="shared" si="0"/>
        <v>#NUM!</v>
      </c>
      <c r="C52" s="343" t="str">
        <f>IF('Cut-off 15 copies'!K58=" ", " ", 'Cut-off 15 copies'!K58)</f>
        <v/>
      </c>
    </row>
    <row r="53" spans="1:3" x14ac:dyDescent="0.3">
      <c r="A53" s="331">
        <f>'Cut-off 15 copies'!C59</f>
        <v>0</v>
      </c>
      <c r="B53" s="331" t="e">
        <f t="shared" si="0"/>
        <v>#NUM!</v>
      </c>
      <c r="C53" s="343" t="str">
        <f>IF('Cut-off 15 copies'!K59=" ", " ", 'Cut-off 15 copies'!K59)</f>
        <v/>
      </c>
    </row>
    <row r="54" spans="1:3" x14ac:dyDescent="0.3">
      <c r="A54" s="331">
        <f>'Cut-off 15 copies'!C60</f>
        <v>0</v>
      </c>
      <c r="B54" s="331" t="e">
        <f t="shared" si="0"/>
        <v>#NUM!</v>
      </c>
      <c r="C54" s="343" t="str">
        <f>IF('Cut-off 15 copies'!K60=" ", " ", 'Cut-off 15 copies'!K60)</f>
        <v/>
      </c>
    </row>
    <row r="55" spans="1:3" x14ac:dyDescent="0.3">
      <c r="A55" s="331">
        <f>'Cut-off 15 copies'!C61</f>
        <v>0</v>
      </c>
      <c r="B55" s="331" t="e">
        <f t="shared" si="0"/>
        <v>#NUM!</v>
      </c>
      <c r="C55" s="343" t="str">
        <f>IF('Cut-off 15 copies'!K61=" ", " ", 'Cut-off 15 copies'!K61)</f>
        <v/>
      </c>
    </row>
    <row r="56" spans="1:3" x14ac:dyDescent="0.3">
      <c r="A56" s="331">
        <f>'Cut-off 15 copies'!C62</f>
        <v>0</v>
      </c>
      <c r="B56" s="331" t="e">
        <f t="shared" si="0"/>
        <v>#NUM!</v>
      </c>
      <c r="C56" s="343" t="str">
        <f>IF('Cut-off 15 copies'!K62=" ", " ", 'Cut-off 15 copies'!K62)</f>
        <v/>
      </c>
    </row>
    <row r="57" spans="1:3" x14ac:dyDescent="0.3">
      <c r="A57" s="331">
        <f>'Cut-off 15 copies'!C63</f>
        <v>0</v>
      </c>
      <c r="B57" s="331" t="e">
        <f t="shared" si="0"/>
        <v>#NUM!</v>
      </c>
      <c r="C57" s="343" t="str">
        <f>IF('Cut-off 15 copies'!K63=" ", " ", 'Cut-off 15 copies'!K63)</f>
        <v/>
      </c>
    </row>
    <row r="58" spans="1:3" x14ac:dyDescent="0.3">
      <c r="A58" s="331">
        <f>'Cut-off 15 copies'!C64</f>
        <v>0</v>
      </c>
      <c r="B58" s="331" t="e">
        <f t="shared" si="0"/>
        <v>#NUM!</v>
      </c>
      <c r="C58" s="343" t="str">
        <f>IF('Cut-off 15 copies'!K64=" ", " ", 'Cut-off 15 copies'!K64)</f>
        <v/>
      </c>
    </row>
    <row r="59" spans="1:3" x14ac:dyDescent="0.3">
      <c r="A59" s="331">
        <f>'Cut-off 15 copies'!C65</f>
        <v>0</v>
      </c>
      <c r="B59" s="331" t="e">
        <f t="shared" si="0"/>
        <v>#NUM!</v>
      </c>
      <c r="C59" s="343" t="str">
        <f>IF('Cut-off 15 copies'!K65=" ", " ", 'Cut-off 15 copies'!K65)</f>
        <v/>
      </c>
    </row>
    <row r="60" spans="1:3" x14ac:dyDescent="0.3">
      <c r="A60" s="331">
        <f>'Cut-off 15 copies'!C66</f>
        <v>0</v>
      </c>
      <c r="B60" s="331" t="e">
        <f t="shared" si="0"/>
        <v>#NUM!</v>
      </c>
      <c r="C60" s="343" t="str">
        <f>IF('Cut-off 15 copies'!K66=" ", " ", 'Cut-off 15 copies'!K66)</f>
        <v/>
      </c>
    </row>
    <row r="61" spans="1:3" x14ac:dyDescent="0.3">
      <c r="A61" s="331">
        <f>'Cut-off 15 copies'!C67</f>
        <v>0</v>
      </c>
      <c r="B61" s="331" t="e">
        <f t="shared" si="0"/>
        <v>#NUM!</v>
      </c>
      <c r="C61" s="343" t="str">
        <f>IF('Cut-off 15 copies'!K67=" ", " ", 'Cut-off 15 copies'!K67)</f>
        <v/>
      </c>
    </row>
    <row r="62" spans="1:3" x14ac:dyDescent="0.3">
      <c r="A62" s="331">
        <f>'Cut-off 15 copies'!C68</f>
        <v>0</v>
      </c>
      <c r="B62" s="331" t="e">
        <f t="shared" si="0"/>
        <v>#NUM!</v>
      </c>
      <c r="C62" s="343" t="str">
        <f>IF('Cut-off 15 copies'!K68=" ", " ", 'Cut-off 15 copies'!K68)</f>
        <v/>
      </c>
    </row>
    <row r="63" spans="1:3" x14ac:dyDescent="0.3">
      <c r="A63" s="331">
        <f>'Cut-off 15 copies'!C69</f>
        <v>0</v>
      </c>
      <c r="B63" s="331" t="e">
        <f t="shared" si="0"/>
        <v>#NUM!</v>
      </c>
      <c r="C63" s="343" t="str">
        <f>IF('Cut-off 15 copies'!K69=" ", " ", 'Cut-off 15 copies'!K69)</f>
        <v/>
      </c>
    </row>
    <row r="64" spans="1:3" x14ac:dyDescent="0.3">
      <c r="A64" s="331">
        <f>'Cut-off 15 copies'!C70</f>
        <v>0</v>
      </c>
      <c r="B64" s="331" t="e">
        <f t="shared" si="0"/>
        <v>#NUM!</v>
      </c>
      <c r="C64" s="343" t="str">
        <f>IF('Cut-off 15 copies'!K70=" ", " ", 'Cut-off 15 copies'!K70)</f>
        <v/>
      </c>
    </row>
    <row r="65" spans="1:3" x14ac:dyDescent="0.3">
      <c r="A65" s="331">
        <f>'Cut-off 15 copies'!C71</f>
        <v>0</v>
      </c>
      <c r="B65" s="331" t="e">
        <f t="shared" si="0"/>
        <v>#NUM!</v>
      </c>
      <c r="C65" s="343" t="str">
        <f>IF('Cut-off 15 copies'!K71=" ", " ", 'Cut-off 15 copies'!K71)</f>
        <v/>
      </c>
    </row>
    <row r="66" spans="1:3" x14ac:dyDescent="0.3">
      <c r="A66" s="331">
        <f>'Cut-off 15 copies'!C72</f>
        <v>0</v>
      </c>
      <c r="B66" s="331" t="e">
        <f t="shared" si="0"/>
        <v>#NUM!</v>
      </c>
      <c r="C66" s="343" t="str">
        <f>IF('Cut-off 15 copies'!K72=" ", " ", 'Cut-off 15 copies'!K72)</f>
        <v/>
      </c>
    </row>
    <row r="67" spans="1:3" x14ac:dyDescent="0.3">
      <c r="A67" s="331">
        <f>'Cut-off 15 copies'!C73</f>
        <v>0</v>
      </c>
      <c r="B67" s="331" t="e">
        <f t="shared" si="0"/>
        <v>#NUM!</v>
      </c>
      <c r="C67" s="343" t="str">
        <f>IF('Cut-off 15 copies'!K73=" ", " ", 'Cut-off 15 copies'!K73)</f>
        <v/>
      </c>
    </row>
    <row r="68" spans="1:3" x14ac:dyDescent="0.3">
      <c r="A68" s="331">
        <f>'Cut-off 15 copies'!C74</f>
        <v>0</v>
      </c>
      <c r="B68" s="331" t="e">
        <f t="shared" ref="B68:B131" si="1">LOG(A68,10)</f>
        <v>#NUM!</v>
      </c>
      <c r="C68" s="343" t="str">
        <f>IF('Cut-off 15 copies'!K74=" ", " ", 'Cut-off 15 copies'!K74)</f>
        <v/>
      </c>
    </row>
    <row r="69" spans="1:3" x14ac:dyDescent="0.3">
      <c r="A69" s="331">
        <f>'Cut-off 15 copies'!C75</f>
        <v>0</v>
      </c>
      <c r="B69" s="331" t="e">
        <f t="shared" si="1"/>
        <v>#NUM!</v>
      </c>
      <c r="C69" s="343" t="str">
        <f>IF('Cut-off 15 copies'!K75=" ", " ", 'Cut-off 15 copies'!K75)</f>
        <v/>
      </c>
    </row>
    <row r="70" spans="1:3" x14ac:dyDescent="0.3">
      <c r="A70" s="331">
        <f>'Cut-off 15 copies'!C76</f>
        <v>0</v>
      </c>
      <c r="B70" s="331" t="e">
        <f t="shared" si="1"/>
        <v>#NUM!</v>
      </c>
      <c r="C70" s="343" t="str">
        <f>IF('Cut-off 15 copies'!K76=" ", " ", 'Cut-off 15 copies'!K76)</f>
        <v/>
      </c>
    </row>
    <row r="71" spans="1:3" x14ac:dyDescent="0.3">
      <c r="A71" s="331">
        <f>'Cut-off 15 copies'!C77</f>
        <v>0</v>
      </c>
      <c r="B71" s="331" t="e">
        <f t="shared" si="1"/>
        <v>#NUM!</v>
      </c>
      <c r="C71" s="343" t="str">
        <f>IF('Cut-off 15 copies'!K77=" ", " ", 'Cut-off 15 copies'!K77)</f>
        <v/>
      </c>
    </row>
    <row r="72" spans="1:3" x14ac:dyDescent="0.3">
      <c r="A72" s="331">
        <f>'Cut-off 15 copies'!C78</f>
        <v>0</v>
      </c>
      <c r="B72" s="331" t="e">
        <f t="shared" si="1"/>
        <v>#NUM!</v>
      </c>
      <c r="C72" s="343" t="str">
        <f>IF('Cut-off 15 copies'!K78=" ", " ", 'Cut-off 15 copies'!K78)</f>
        <v/>
      </c>
    </row>
    <row r="73" spans="1:3" x14ac:dyDescent="0.3">
      <c r="A73" s="331">
        <f>'Cut-off 15 copies'!C79</f>
        <v>0</v>
      </c>
      <c r="B73" s="331" t="e">
        <f t="shared" si="1"/>
        <v>#NUM!</v>
      </c>
      <c r="C73" s="343" t="str">
        <f>IF('Cut-off 15 copies'!K79=" ", " ", 'Cut-off 15 copies'!K79)</f>
        <v/>
      </c>
    </row>
    <row r="74" spans="1:3" x14ac:dyDescent="0.3">
      <c r="A74" s="331">
        <f>'Cut-off 15 copies'!C80</f>
        <v>0</v>
      </c>
      <c r="B74" s="331" t="e">
        <f t="shared" si="1"/>
        <v>#NUM!</v>
      </c>
      <c r="C74" s="343" t="str">
        <f>IF('Cut-off 15 copies'!K80=" ", " ", 'Cut-off 15 copies'!K80)</f>
        <v/>
      </c>
    </row>
    <row r="75" spans="1:3" x14ac:dyDescent="0.3">
      <c r="A75" s="331">
        <f>'Cut-off 15 copies'!C81</f>
        <v>0</v>
      </c>
      <c r="B75" s="331" t="e">
        <f t="shared" si="1"/>
        <v>#NUM!</v>
      </c>
      <c r="C75" s="343" t="str">
        <f>IF('Cut-off 15 copies'!K81=" ", " ", 'Cut-off 15 copies'!K81)</f>
        <v/>
      </c>
    </row>
    <row r="76" spans="1:3" x14ac:dyDescent="0.3">
      <c r="A76" s="331">
        <f>'Cut-off 15 copies'!C82</f>
        <v>0</v>
      </c>
      <c r="B76" s="331" t="e">
        <f t="shared" si="1"/>
        <v>#NUM!</v>
      </c>
      <c r="C76" s="343" t="str">
        <f>IF('Cut-off 15 copies'!K82=" ", " ", 'Cut-off 15 copies'!K82)</f>
        <v/>
      </c>
    </row>
    <row r="77" spans="1:3" x14ac:dyDescent="0.3">
      <c r="A77" s="331">
        <f>'Cut-off 15 copies'!C83</f>
        <v>0</v>
      </c>
      <c r="B77" s="331" t="e">
        <f t="shared" si="1"/>
        <v>#NUM!</v>
      </c>
      <c r="C77" s="343" t="str">
        <f>IF('Cut-off 15 copies'!K83=" ", " ", 'Cut-off 15 copies'!K83)</f>
        <v/>
      </c>
    </row>
    <row r="78" spans="1:3" x14ac:dyDescent="0.3">
      <c r="A78" s="331">
        <f>'Cut-off 15 copies'!C84</f>
        <v>0</v>
      </c>
      <c r="B78" s="331" t="e">
        <f t="shared" si="1"/>
        <v>#NUM!</v>
      </c>
      <c r="C78" s="343" t="str">
        <f>IF('Cut-off 15 copies'!K84=" ", " ", 'Cut-off 15 copies'!K84)</f>
        <v/>
      </c>
    </row>
    <row r="79" spans="1:3" x14ac:dyDescent="0.3">
      <c r="A79" s="331">
        <f>'Cut-off 15 copies'!C85</f>
        <v>0</v>
      </c>
      <c r="B79" s="331" t="e">
        <f t="shared" si="1"/>
        <v>#NUM!</v>
      </c>
      <c r="C79" s="343" t="str">
        <f>IF('Cut-off 15 copies'!K85=" ", " ", 'Cut-off 15 copies'!K85)</f>
        <v/>
      </c>
    </row>
    <row r="80" spans="1:3" x14ac:dyDescent="0.3">
      <c r="A80" s="331">
        <f>'Cut-off 15 copies'!C86</f>
        <v>0</v>
      </c>
      <c r="B80" s="331" t="e">
        <f t="shared" si="1"/>
        <v>#NUM!</v>
      </c>
      <c r="C80" s="343" t="str">
        <f>IF('Cut-off 15 copies'!K86=" ", " ", 'Cut-off 15 copies'!K86)</f>
        <v/>
      </c>
    </row>
    <row r="81" spans="1:3" x14ac:dyDescent="0.3">
      <c r="A81" s="331">
        <f>'Cut-off 15 copies'!C87</f>
        <v>0</v>
      </c>
      <c r="B81" s="331" t="e">
        <f t="shared" si="1"/>
        <v>#NUM!</v>
      </c>
      <c r="C81" s="343" t="str">
        <f>IF('Cut-off 15 copies'!K87=" ", " ", 'Cut-off 15 copies'!K87)</f>
        <v/>
      </c>
    </row>
    <row r="82" spans="1:3" x14ac:dyDescent="0.3">
      <c r="A82" s="331">
        <f>'Cut-off 15 copies'!C88</f>
        <v>0</v>
      </c>
      <c r="B82" s="331" t="e">
        <f t="shared" si="1"/>
        <v>#NUM!</v>
      </c>
      <c r="C82" s="343" t="str">
        <f>IF('Cut-off 15 copies'!K88=" ", " ", 'Cut-off 15 copies'!K88)</f>
        <v/>
      </c>
    </row>
    <row r="83" spans="1:3" x14ac:dyDescent="0.3">
      <c r="A83" s="331">
        <f>'Cut-off 15 copies'!C89</f>
        <v>0</v>
      </c>
      <c r="B83" s="331" t="e">
        <f t="shared" si="1"/>
        <v>#NUM!</v>
      </c>
      <c r="C83" s="343" t="str">
        <f>IF('Cut-off 15 copies'!K89=" ", " ", 'Cut-off 15 copies'!K89)</f>
        <v/>
      </c>
    </row>
    <row r="84" spans="1:3" x14ac:dyDescent="0.3">
      <c r="A84" s="331">
        <f>'Cut-off 15 copies'!C90</f>
        <v>0</v>
      </c>
      <c r="B84" s="331" t="e">
        <f t="shared" si="1"/>
        <v>#NUM!</v>
      </c>
      <c r="C84" s="343" t="str">
        <f>IF('Cut-off 15 copies'!K90=" ", " ", 'Cut-off 15 copies'!K90)</f>
        <v/>
      </c>
    </row>
    <row r="85" spans="1:3" x14ac:dyDescent="0.3">
      <c r="A85" s="331">
        <f>'Cut-off 15 copies'!C91</f>
        <v>0</v>
      </c>
      <c r="B85" s="331" t="e">
        <f t="shared" si="1"/>
        <v>#NUM!</v>
      </c>
      <c r="C85" s="343" t="str">
        <f>IF('Cut-off 15 copies'!K91=" ", " ", 'Cut-off 15 copies'!K91)</f>
        <v/>
      </c>
    </row>
    <row r="86" spans="1:3" x14ac:dyDescent="0.3">
      <c r="A86" s="331">
        <f>'Cut-off 15 copies'!C92</f>
        <v>0</v>
      </c>
      <c r="B86" s="331" t="e">
        <f t="shared" si="1"/>
        <v>#NUM!</v>
      </c>
      <c r="C86" s="343" t="str">
        <f>IF('Cut-off 15 copies'!K92=" ", " ", 'Cut-off 15 copies'!K92)</f>
        <v/>
      </c>
    </row>
    <row r="87" spans="1:3" x14ac:dyDescent="0.3">
      <c r="A87" s="331">
        <f>'Cut-off 15 copies'!C93</f>
        <v>0</v>
      </c>
      <c r="B87" s="331" t="e">
        <f t="shared" si="1"/>
        <v>#NUM!</v>
      </c>
      <c r="C87" s="343" t="str">
        <f>IF('Cut-off 15 copies'!K93=" ", " ", 'Cut-off 15 copies'!K93)</f>
        <v/>
      </c>
    </row>
    <row r="88" spans="1:3" x14ac:dyDescent="0.3">
      <c r="A88" s="331">
        <f>'Cut-off 15 copies'!C94</f>
        <v>0</v>
      </c>
      <c r="B88" s="331" t="e">
        <f t="shared" si="1"/>
        <v>#NUM!</v>
      </c>
      <c r="C88" s="343" t="str">
        <f>IF('Cut-off 15 copies'!K94=" ", " ", 'Cut-off 15 copies'!K94)</f>
        <v/>
      </c>
    </row>
    <row r="89" spans="1:3" x14ac:dyDescent="0.3">
      <c r="A89" s="331">
        <f>'Cut-off 15 copies'!C95</f>
        <v>0</v>
      </c>
      <c r="B89" s="331" t="e">
        <f t="shared" si="1"/>
        <v>#NUM!</v>
      </c>
      <c r="C89" s="343" t="str">
        <f>IF('Cut-off 15 copies'!K95=" ", " ", 'Cut-off 15 copies'!K95)</f>
        <v/>
      </c>
    </row>
    <row r="90" spans="1:3" x14ac:dyDescent="0.3">
      <c r="A90" s="331">
        <f>'Cut-off 15 copies'!C96</f>
        <v>0</v>
      </c>
      <c r="B90" s="331" t="e">
        <f t="shared" si="1"/>
        <v>#NUM!</v>
      </c>
      <c r="C90" s="343" t="str">
        <f>IF('Cut-off 15 copies'!K96=" ", " ", 'Cut-off 15 copies'!K96)</f>
        <v/>
      </c>
    </row>
    <row r="91" spans="1:3" x14ac:dyDescent="0.3">
      <c r="A91" s="331">
        <f>'Cut-off 15 copies'!C97</f>
        <v>0</v>
      </c>
      <c r="B91" s="331" t="e">
        <f t="shared" si="1"/>
        <v>#NUM!</v>
      </c>
      <c r="C91" s="343" t="str">
        <f>IF('Cut-off 15 copies'!K97=" ", " ", 'Cut-off 15 copies'!K97)</f>
        <v/>
      </c>
    </row>
    <row r="92" spans="1:3" x14ac:dyDescent="0.3">
      <c r="A92" s="331">
        <f>'Cut-off 15 copies'!C98</f>
        <v>0</v>
      </c>
      <c r="B92" s="331" t="e">
        <f t="shared" si="1"/>
        <v>#NUM!</v>
      </c>
      <c r="C92" s="343" t="str">
        <f>IF('Cut-off 15 copies'!K98=" ", " ", 'Cut-off 15 copies'!K98)</f>
        <v/>
      </c>
    </row>
    <row r="93" spans="1:3" x14ac:dyDescent="0.3">
      <c r="A93" s="331">
        <f>'Cut-off 15 copies'!C99</f>
        <v>0</v>
      </c>
      <c r="B93" s="331" t="e">
        <f t="shared" si="1"/>
        <v>#NUM!</v>
      </c>
      <c r="C93" s="343" t="str">
        <f>IF('Cut-off 15 copies'!K99=" ", " ", 'Cut-off 15 copies'!K99)</f>
        <v/>
      </c>
    </row>
    <row r="94" spans="1:3" x14ac:dyDescent="0.3">
      <c r="A94" s="331">
        <f>'Cut-off 15 copies'!C100</f>
        <v>0</v>
      </c>
      <c r="B94" s="331" t="e">
        <f t="shared" si="1"/>
        <v>#NUM!</v>
      </c>
      <c r="C94" s="343" t="str">
        <f>IF('Cut-off 15 copies'!K100=" ", " ", 'Cut-off 15 copies'!K100)</f>
        <v/>
      </c>
    </row>
    <row r="95" spans="1:3" x14ac:dyDescent="0.3">
      <c r="A95" s="331">
        <f>'Cut-off 15 copies'!C101</f>
        <v>0</v>
      </c>
      <c r="B95" s="331" t="e">
        <f t="shared" si="1"/>
        <v>#NUM!</v>
      </c>
      <c r="C95" s="343" t="str">
        <f>IF('Cut-off 15 copies'!K101=" ", " ", 'Cut-off 15 copies'!K101)</f>
        <v/>
      </c>
    </row>
    <row r="96" spans="1:3" x14ac:dyDescent="0.3">
      <c r="A96" s="331">
        <f>'Cut-off 15 copies'!C102</f>
        <v>0</v>
      </c>
      <c r="B96" s="331" t="e">
        <f t="shared" si="1"/>
        <v>#NUM!</v>
      </c>
      <c r="C96" s="343" t="str">
        <f>IF('Cut-off 15 copies'!K102=" ", " ", 'Cut-off 15 copies'!K102)</f>
        <v/>
      </c>
    </row>
    <row r="97" spans="1:3" x14ac:dyDescent="0.3">
      <c r="A97" s="331">
        <f>'Cut-off 15 copies'!C103</f>
        <v>0</v>
      </c>
      <c r="B97" s="331" t="e">
        <f t="shared" si="1"/>
        <v>#NUM!</v>
      </c>
      <c r="C97" s="343" t="str">
        <f>IF('Cut-off 15 copies'!K103=" ", " ", 'Cut-off 15 copies'!K103)</f>
        <v/>
      </c>
    </row>
    <row r="98" spans="1:3" x14ac:dyDescent="0.3">
      <c r="A98" s="331">
        <f>'Cut-off 15 copies'!C104</f>
        <v>0</v>
      </c>
      <c r="B98" s="331" t="e">
        <f t="shared" si="1"/>
        <v>#NUM!</v>
      </c>
      <c r="C98" s="343" t="str">
        <f>IF('Cut-off 15 copies'!K104=" ", " ", 'Cut-off 15 copies'!K104)</f>
        <v/>
      </c>
    </row>
    <row r="99" spans="1:3" x14ac:dyDescent="0.3">
      <c r="A99" s="331">
        <f>'Cut-off 15 copies'!C105</f>
        <v>0</v>
      </c>
      <c r="B99" s="331" t="e">
        <f t="shared" si="1"/>
        <v>#NUM!</v>
      </c>
      <c r="C99" s="343" t="str">
        <f>IF('Cut-off 15 copies'!K105=" ", " ", 'Cut-off 15 copies'!K105)</f>
        <v/>
      </c>
    </row>
    <row r="100" spans="1:3" x14ac:dyDescent="0.3">
      <c r="A100" s="331">
        <f>'Cut-off 15 copies'!C106</f>
        <v>0</v>
      </c>
      <c r="B100" s="331" t="e">
        <f t="shared" si="1"/>
        <v>#NUM!</v>
      </c>
      <c r="C100" s="343" t="str">
        <f>IF('Cut-off 15 copies'!K106=" ", " ", 'Cut-off 15 copies'!K106)</f>
        <v/>
      </c>
    </row>
    <row r="101" spans="1:3" x14ac:dyDescent="0.3">
      <c r="A101" s="331">
        <f>'Cut-off 15 copies'!C107</f>
        <v>0</v>
      </c>
      <c r="B101" s="331" t="e">
        <f t="shared" si="1"/>
        <v>#NUM!</v>
      </c>
      <c r="C101" s="343" t="str">
        <f>IF('Cut-off 15 copies'!K107=" ", " ", 'Cut-off 15 copies'!K107)</f>
        <v/>
      </c>
    </row>
    <row r="102" spans="1:3" x14ac:dyDescent="0.3">
      <c r="A102" s="331">
        <f>'Cut-off 15 copies'!C108</f>
        <v>0</v>
      </c>
      <c r="B102" s="331" t="e">
        <f t="shared" si="1"/>
        <v>#NUM!</v>
      </c>
      <c r="C102" s="343" t="str">
        <f>IF('Cut-off 15 copies'!K108=" ", " ", 'Cut-off 15 copies'!K108)</f>
        <v/>
      </c>
    </row>
    <row r="103" spans="1:3" x14ac:dyDescent="0.3">
      <c r="A103" s="331">
        <f>'Cut-off 15 copies'!C109</f>
        <v>0</v>
      </c>
      <c r="B103" s="331" t="e">
        <f t="shared" si="1"/>
        <v>#NUM!</v>
      </c>
      <c r="C103" s="343" t="str">
        <f>IF('Cut-off 15 copies'!K109=" ", " ", 'Cut-off 15 copies'!K109)</f>
        <v/>
      </c>
    </row>
    <row r="104" spans="1:3" x14ac:dyDescent="0.3">
      <c r="A104" s="331">
        <f>'Cut-off 15 copies'!C110</f>
        <v>0</v>
      </c>
      <c r="B104" s="331" t="e">
        <f t="shared" si="1"/>
        <v>#NUM!</v>
      </c>
      <c r="C104" s="343" t="str">
        <f>IF('Cut-off 15 copies'!K110=" ", " ", 'Cut-off 15 copies'!K110)</f>
        <v/>
      </c>
    </row>
    <row r="105" spans="1:3" x14ac:dyDescent="0.3">
      <c r="A105" s="331">
        <f>'Cut-off 15 copies'!C111</f>
        <v>0</v>
      </c>
      <c r="B105" s="331" t="e">
        <f t="shared" si="1"/>
        <v>#NUM!</v>
      </c>
      <c r="C105" s="343" t="str">
        <f>IF('Cut-off 15 copies'!K111=" ", " ", 'Cut-off 15 copies'!K111)</f>
        <v/>
      </c>
    </row>
    <row r="106" spans="1:3" x14ac:dyDescent="0.3">
      <c r="A106" s="331">
        <f>'Cut-off 15 copies'!C112</f>
        <v>0</v>
      </c>
      <c r="B106" s="331" t="e">
        <f t="shared" si="1"/>
        <v>#NUM!</v>
      </c>
      <c r="C106" s="343" t="str">
        <f>IF('Cut-off 15 copies'!K112=" ", " ", 'Cut-off 15 copies'!K112)</f>
        <v/>
      </c>
    </row>
    <row r="107" spans="1:3" x14ac:dyDescent="0.3">
      <c r="A107" s="331">
        <f>'Cut-off 15 copies'!C113</f>
        <v>0</v>
      </c>
      <c r="B107" s="331" t="e">
        <f t="shared" si="1"/>
        <v>#NUM!</v>
      </c>
      <c r="C107" s="343" t="str">
        <f>IF('Cut-off 15 copies'!K113=" ", " ", 'Cut-off 15 copies'!K113)</f>
        <v/>
      </c>
    </row>
    <row r="108" spans="1:3" x14ac:dyDescent="0.3">
      <c r="A108" s="331">
        <f>'Cut-off 15 copies'!C114</f>
        <v>0</v>
      </c>
      <c r="B108" s="331" t="e">
        <f t="shared" si="1"/>
        <v>#NUM!</v>
      </c>
      <c r="C108" s="343" t="str">
        <f>IF('Cut-off 15 copies'!K114=" ", " ", 'Cut-off 15 copies'!K114)</f>
        <v/>
      </c>
    </row>
    <row r="109" spans="1:3" x14ac:dyDescent="0.3">
      <c r="A109" s="331">
        <f>'Cut-off 15 copies'!C115</f>
        <v>0</v>
      </c>
      <c r="B109" s="331" t="e">
        <f t="shared" si="1"/>
        <v>#NUM!</v>
      </c>
      <c r="C109" s="343" t="str">
        <f>IF('Cut-off 15 copies'!K115=" ", " ", 'Cut-off 15 copies'!K115)</f>
        <v/>
      </c>
    </row>
    <row r="110" spans="1:3" x14ac:dyDescent="0.3">
      <c r="A110" s="331">
        <f>'Cut-off 15 copies'!C116</f>
        <v>0</v>
      </c>
      <c r="B110" s="331" t="e">
        <f t="shared" si="1"/>
        <v>#NUM!</v>
      </c>
      <c r="C110" s="343" t="str">
        <f>IF('Cut-off 15 copies'!K116=" ", " ", 'Cut-off 15 copies'!K116)</f>
        <v/>
      </c>
    </row>
    <row r="111" spans="1:3" x14ac:dyDescent="0.3">
      <c r="A111" s="331">
        <f>'Cut-off 15 copies'!C117</f>
        <v>0</v>
      </c>
      <c r="B111" s="331" t="e">
        <f t="shared" si="1"/>
        <v>#NUM!</v>
      </c>
      <c r="C111" s="343" t="str">
        <f>IF('Cut-off 15 copies'!K117=" ", " ", 'Cut-off 15 copies'!K117)</f>
        <v/>
      </c>
    </row>
    <row r="112" spans="1:3" x14ac:dyDescent="0.3">
      <c r="A112" s="331">
        <f>'Cut-off 15 copies'!C118</f>
        <v>0</v>
      </c>
      <c r="B112" s="331" t="e">
        <f t="shared" si="1"/>
        <v>#NUM!</v>
      </c>
      <c r="C112" s="343" t="str">
        <f>IF('Cut-off 15 copies'!K118=" ", " ", 'Cut-off 15 copies'!K118)</f>
        <v/>
      </c>
    </row>
    <row r="113" spans="1:3" x14ac:dyDescent="0.3">
      <c r="A113" s="331">
        <f>'Cut-off 15 copies'!C119</f>
        <v>0</v>
      </c>
      <c r="B113" s="331" t="e">
        <f t="shared" si="1"/>
        <v>#NUM!</v>
      </c>
      <c r="C113" s="343" t="str">
        <f>IF('Cut-off 15 copies'!K119=" ", " ", 'Cut-off 15 copies'!K119)</f>
        <v/>
      </c>
    </row>
    <row r="114" spans="1:3" x14ac:dyDescent="0.3">
      <c r="A114" s="331">
        <f>'Cut-off 15 copies'!C120</f>
        <v>0</v>
      </c>
      <c r="B114" s="331" t="e">
        <f t="shared" si="1"/>
        <v>#NUM!</v>
      </c>
      <c r="C114" s="343" t="str">
        <f>IF('Cut-off 15 copies'!K120=" ", " ", 'Cut-off 15 copies'!K120)</f>
        <v/>
      </c>
    </row>
    <row r="115" spans="1:3" x14ac:dyDescent="0.3">
      <c r="A115" s="331">
        <f>'Cut-off 15 copies'!C121</f>
        <v>0</v>
      </c>
      <c r="B115" s="331" t="e">
        <f t="shared" si="1"/>
        <v>#NUM!</v>
      </c>
      <c r="C115" s="343" t="str">
        <f>IF('Cut-off 15 copies'!K121=" ", " ", 'Cut-off 15 copies'!K121)</f>
        <v/>
      </c>
    </row>
    <row r="116" spans="1:3" x14ac:dyDescent="0.3">
      <c r="A116" s="331">
        <f>'Cut-off 15 copies'!C122</f>
        <v>0</v>
      </c>
      <c r="B116" s="331" t="e">
        <f t="shared" si="1"/>
        <v>#NUM!</v>
      </c>
      <c r="C116" s="343" t="str">
        <f>IF('Cut-off 15 copies'!K122=" ", " ", 'Cut-off 15 copies'!K122)</f>
        <v/>
      </c>
    </row>
    <row r="117" spans="1:3" x14ac:dyDescent="0.3">
      <c r="A117" s="331">
        <f>'Cut-off 15 copies'!C123</f>
        <v>0</v>
      </c>
      <c r="B117" s="331" t="e">
        <f t="shared" si="1"/>
        <v>#NUM!</v>
      </c>
      <c r="C117" s="343" t="str">
        <f>IF('Cut-off 15 copies'!K123=" ", " ", 'Cut-off 15 copies'!K123)</f>
        <v/>
      </c>
    </row>
    <row r="118" spans="1:3" x14ac:dyDescent="0.3">
      <c r="A118" s="331">
        <f>'Cut-off 15 copies'!C124</f>
        <v>0</v>
      </c>
      <c r="B118" s="331" t="e">
        <f t="shared" si="1"/>
        <v>#NUM!</v>
      </c>
      <c r="C118" s="343" t="str">
        <f>IF('Cut-off 15 copies'!K124=" ", " ", 'Cut-off 15 copies'!K124)</f>
        <v/>
      </c>
    </row>
    <row r="119" spans="1:3" x14ac:dyDescent="0.3">
      <c r="A119" s="331">
        <f>'Cut-off 15 copies'!C125</f>
        <v>0</v>
      </c>
      <c r="B119" s="331" t="e">
        <f t="shared" si="1"/>
        <v>#NUM!</v>
      </c>
      <c r="C119" s="343" t="str">
        <f>IF('Cut-off 15 copies'!K125=" ", " ", 'Cut-off 15 copies'!K125)</f>
        <v/>
      </c>
    </row>
    <row r="120" spans="1:3" x14ac:dyDescent="0.3">
      <c r="A120" s="331">
        <f>'Cut-off 15 copies'!C126</f>
        <v>0</v>
      </c>
      <c r="B120" s="331" t="e">
        <f t="shared" si="1"/>
        <v>#NUM!</v>
      </c>
      <c r="C120" s="343" t="str">
        <f>IF('Cut-off 15 copies'!K126=" ", " ", 'Cut-off 15 copies'!K126)</f>
        <v/>
      </c>
    </row>
    <row r="121" spans="1:3" x14ac:dyDescent="0.3">
      <c r="A121" s="331">
        <f>'Cut-off 15 copies'!C127</f>
        <v>0</v>
      </c>
      <c r="B121" s="331" t="e">
        <f t="shared" si="1"/>
        <v>#NUM!</v>
      </c>
      <c r="C121" s="343" t="str">
        <f>IF('Cut-off 15 copies'!K127=" ", " ", 'Cut-off 15 copies'!K127)</f>
        <v/>
      </c>
    </row>
    <row r="122" spans="1:3" x14ac:dyDescent="0.3">
      <c r="A122" s="331">
        <f>'Cut-off 15 copies'!C128</f>
        <v>0</v>
      </c>
      <c r="B122" s="331" t="e">
        <f t="shared" si="1"/>
        <v>#NUM!</v>
      </c>
      <c r="C122" s="343" t="str">
        <f>IF('Cut-off 15 copies'!K128=" ", " ", 'Cut-off 15 copies'!K128)</f>
        <v/>
      </c>
    </row>
    <row r="123" spans="1:3" x14ac:dyDescent="0.3">
      <c r="A123" s="331">
        <f>'Cut-off 15 copies'!C129</f>
        <v>0</v>
      </c>
      <c r="B123" s="331" t="e">
        <f t="shared" si="1"/>
        <v>#NUM!</v>
      </c>
      <c r="C123" s="343" t="str">
        <f>IF('Cut-off 15 copies'!K129=" ", " ", 'Cut-off 15 copies'!K129)</f>
        <v/>
      </c>
    </row>
    <row r="124" spans="1:3" x14ac:dyDescent="0.3">
      <c r="A124" s="331">
        <f>'Cut-off 15 copies'!C130</f>
        <v>0</v>
      </c>
      <c r="B124" s="331" t="e">
        <f t="shared" si="1"/>
        <v>#NUM!</v>
      </c>
      <c r="C124" s="343" t="str">
        <f>IF('Cut-off 15 copies'!K130=" ", " ", 'Cut-off 15 copies'!K130)</f>
        <v/>
      </c>
    </row>
    <row r="125" spans="1:3" x14ac:dyDescent="0.3">
      <c r="A125" s="331">
        <f>'Cut-off 15 copies'!C131</f>
        <v>0</v>
      </c>
      <c r="B125" s="331" t="e">
        <f t="shared" si="1"/>
        <v>#NUM!</v>
      </c>
      <c r="C125" s="343" t="str">
        <f>IF('Cut-off 15 copies'!K131=" ", " ", 'Cut-off 15 copies'!K131)</f>
        <v/>
      </c>
    </row>
    <row r="126" spans="1:3" x14ac:dyDescent="0.3">
      <c r="A126" s="331">
        <f>'Cut-off 15 copies'!C132</f>
        <v>0</v>
      </c>
      <c r="B126" s="331" t="e">
        <f t="shared" si="1"/>
        <v>#NUM!</v>
      </c>
      <c r="C126" s="343" t="str">
        <f>IF('Cut-off 15 copies'!K132=" ", " ", 'Cut-off 15 copies'!K132)</f>
        <v/>
      </c>
    </row>
    <row r="127" spans="1:3" x14ac:dyDescent="0.3">
      <c r="A127" s="331">
        <f>'Cut-off 15 copies'!C133</f>
        <v>0</v>
      </c>
      <c r="B127" s="331" t="e">
        <f t="shared" si="1"/>
        <v>#NUM!</v>
      </c>
      <c r="C127" s="343" t="str">
        <f>IF('Cut-off 15 copies'!K133=" ", " ", 'Cut-off 15 copies'!K133)</f>
        <v/>
      </c>
    </row>
    <row r="128" spans="1:3" x14ac:dyDescent="0.3">
      <c r="A128" s="331">
        <f>'Cut-off 15 copies'!C134</f>
        <v>0</v>
      </c>
      <c r="B128" s="331" t="e">
        <f t="shared" si="1"/>
        <v>#NUM!</v>
      </c>
      <c r="C128" s="343" t="str">
        <f>IF('Cut-off 15 copies'!K134=" ", " ", 'Cut-off 15 copies'!K134)</f>
        <v/>
      </c>
    </row>
    <row r="129" spans="1:8" x14ac:dyDescent="0.3">
      <c r="A129" s="331">
        <f>'Cut-off 15 copies'!C135</f>
        <v>0</v>
      </c>
      <c r="B129" s="331" t="e">
        <f t="shared" si="1"/>
        <v>#NUM!</v>
      </c>
      <c r="C129" s="343" t="str">
        <f>IF('Cut-off 15 copies'!K135=" ", " ", 'Cut-off 15 copies'!K135)</f>
        <v/>
      </c>
    </row>
    <row r="130" spans="1:8" x14ac:dyDescent="0.3">
      <c r="A130" s="331">
        <f>'Cut-off 15 copies'!C136</f>
        <v>0</v>
      </c>
      <c r="B130" s="331" t="e">
        <f t="shared" si="1"/>
        <v>#NUM!</v>
      </c>
      <c r="C130" s="343" t="str">
        <f>IF('Cut-off 15 copies'!K136=" ", " ", 'Cut-off 15 copies'!K136)</f>
        <v/>
      </c>
    </row>
    <row r="131" spans="1:8" x14ac:dyDescent="0.3">
      <c r="A131" s="331">
        <f>'Cut-off 15 copies'!C137</f>
        <v>0</v>
      </c>
      <c r="B131" s="331" t="e">
        <f t="shared" si="1"/>
        <v>#NUM!</v>
      </c>
      <c r="C131" s="343" t="str">
        <f>IF('Cut-off 15 copies'!K137=" ", " ", 'Cut-off 15 copies'!K137)</f>
        <v/>
      </c>
    </row>
    <row r="132" spans="1:8" x14ac:dyDescent="0.3">
      <c r="A132" s="331">
        <f>'Cut-off 15 copies'!C138</f>
        <v>0</v>
      </c>
      <c r="B132" s="331" t="e">
        <f t="shared" ref="B132:B145" si="2">LOG(A132,10)</f>
        <v>#NUM!</v>
      </c>
      <c r="C132" s="343" t="str">
        <f>IF('Cut-off 15 copies'!K138=" ", " ", 'Cut-off 15 copies'!K138)</f>
        <v/>
      </c>
    </row>
    <row r="133" spans="1:8" x14ac:dyDescent="0.3">
      <c r="A133" s="331">
        <f>'Cut-off 15 copies'!C139</f>
        <v>0</v>
      </c>
      <c r="B133" s="331" t="e">
        <f t="shared" si="2"/>
        <v>#NUM!</v>
      </c>
      <c r="C133" s="343" t="str">
        <f>IF('Cut-off 15 copies'!K139=" ", " ", 'Cut-off 15 copies'!K139)</f>
        <v/>
      </c>
    </row>
    <row r="134" spans="1:8" x14ac:dyDescent="0.3">
      <c r="A134" s="331">
        <f>'Cut-off 15 copies'!C140</f>
        <v>0</v>
      </c>
      <c r="B134" s="331" t="e">
        <f t="shared" si="2"/>
        <v>#NUM!</v>
      </c>
      <c r="C134" s="343" t="str">
        <f>IF('Cut-off 15 copies'!K140=" ", " ", 'Cut-off 15 copies'!K140)</f>
        <v/>
      </c>
    </row>
    <row r="135" spans="1:8" x14ac:dyDescent="0.3">
      <c r="A135" s="331">
        <f>'Cut-off 15 copies'!C141</f>
        <v>0</v>
      </c>
      <c r="B135" s="331" t="e">
        <f t="shared" si="2"/>
        <v>#NUM!</v>
      </c>
      <c r="C135" s="343" t="str">
        <f>IF('Cut-off 15 copies'!K141=" ", " ", 'Cut-off 15 copies'!K141)</f>
        <v/>
      </c>
    </row>
    <row r="136" spans="1:8" x14ac:dyDescent="0.3">
      <c r="A136" s="331">
        <f>'Cut-off 15 copies'!C142</f>
        <v>0</v>
      </c>
      <c r="B136" s="331" t="e">
        <f t="shared" si="2"/>
        <v>#NUM!</v>
      </c>
      <c r="C136" s="343" t="str">
        <f>IF('Cut-off 15 copies'!K142=" ", " ", 'Cut-off 15 copies'!K142)</f>
        <v/>
      </c>
    </row>
    <row r="137" spans="1:8" x14ac:dyDescent="0.3">
      <c r="A137" s="331">
        <f>'Cut-off 15 copies'!C143</f>
        <v>0</v>
      </c>
      <c r="B137" s="331" t="e">
        <f t="shared" si="2"/>
        <v>#NUM!</v>
      </c>
      <c r="C137" s="343" t="str">
        <f>IF('Cut-off 15 copies'!K143=" ", " ", 'Cut-off 15 copies'!K143)</f>
        <v/>
      </c>
    </row>
    <row r="138" spans="1:8" x14ac:dyDescent="0.3">
      <c r="A138" s="331">
        <f>'Cut-off 15 copies'!C144</f>
        <v>0</v>
      </c>
      <c r="B138" s="331" t="e">
        <f t="shared" si="2"/>
        <v>#NUM!</v>
      </c>
      <c r="C138" s="343" t="str">
        <f>IF('Cut-off 15 copies'!K144=" ", " ", 'Cut-off 15 copies'!K144)</f>
        <v/>
      </c>
    </row>
    <row r="139" spans="1:8" x14ac:dyDescent="0.3">
      <c r="A139" s="331">
        <f>'Cut-off 15 copies'!C145</f>
        <v>0</v>
      </c>
      <c r="B139" s="331" t="e">
        <f t="shared" si="2"/>
        <v>#NUM!</v>
      </c>
      <c r="C139" s="343" t="str">
        <f>IF('Cut-off 15 copies'!K145=" ", " ", 'Cut-off 15 copies'!K145)</f>
        <v/>
      </c>
    </row>
    <row r="140" spans="1:8" x14ac:dyDescent="0.3">
      <c r="A140" s="331">
        <f>'Cut-off 15 copies'!C146</f>
        <v>0</v>
      </c>
      <c r="B140" s="331" t="e">
        <f t="shared" si="2"/>
        <v>#NUM!</v>
      </c>
      <c r="C140" s="343" t="str">
        <f>IF('Cut-off 15 copies'!K146=" ", " ", 'Cut-off 15 copies'!K146)</f>
        <v/>
      </c>
    </row>
    <row r="141" spans="1:8" x14ac:dyDescent="0.3">
      <c r="A141" s="331">
        <f>'Cut-off 15 copies'!C147</f>
        <v>0</v>
      </c>
      <c r="B141" s="331" t="e">
        <f t="shared" si="2"/>
        <v>#NUM!</v>
      </c>
      <c r="C141" s="343" t="str">
        <f>IF('Cut-off 15 copies'!K147=" ", " ", 'Cut-off 15 copies'!K147)</f>
        <v/>
      </c>
    </row>
    <row r="142" spans="1:8" x14ac:dyDescent="0.3">
      <c r="A142" s="331">
        <f>'Cut-off 15 copies'!C148</f>
        <v>0</v>
      </c>
      <c r="B142" s="331" t="e">
        <f t="shared" si="2"/>
        <v>#NUM!</v>
      </c>
      <c r="C142" s="343" t="str">
        <f>IF('Cut-off 15 copies'!K148=" ", " ", 'Cut-off 15 copies'!K148)</f>
        <v/>
      </c>
      <c r="E142" t="s">
        <v>237</v>
      </c>
      <c r="H142" t="e">
        <f>SLOPE(B2:B145,C2:C145)</f>
        <v>#NUM!</v>
      </c>
    </row>
    <row r="143" spans="1:8" x14ac:dyDescent="0.3">
      <c r="A143" s="331">
        <f>'Cut-off 15 copies'!C149</f>
        <v>0</v>
      </c>
      <c r="B143" s="331" t="e">
        <f t="shared" si="2"/>
        <v>#NUM!</v>
      </c>
      <c r="C143" s="343" t="str">
        <f>IF('Cut-off 15 copies'!K149=" ", " ", 'Cut-off 15 copies'!K149)</f>
        <v/>
      </c>
      <c r="E143" t="s">
        <v>234</v>
      </c>
      <c r="H143" t="e">
        <f>INTERCEPT(B2:B145,C2:C145)</f>
        <v>#NUM!</v>
      </c>
    </row>
    <row r="144" spans="1:8" x14ac:dyDescent="0.3">
      <c r="A144" s="331">
        <f>'Cut-off 15 copies'!C150</f>
        <v>0</v>
      </c>
      <c r="B144" s="331" t="e">
        <f t="shared" si="2"/>
        <v>#NUM!</v>
      </c>
      <c r="C144" s="343" t="str">
        <f>IF('Cut-off 15 copies'!K150=" ", " ", 'Cut-off 15 copies'!K150)</f>
        <v/>
      </c>
      <c r="E144" t="s">
        <v>238</v>
      </c>
      <c r="H144" t="e">
        <f>10^((H142*'Cut-off 15 copies'!AD113)+H143)</f>
        <v>#NUM!</v>
      </c>
    </row>
    <row r="145" spans="1:3" x14ac:dyDescent="0.3">
      <c r="A145" s="331">
        <f>'Cut-off 15 copies'!C151</f>
        <v>0</v>
      </c>
      <c r="B145" s="331" t="e">
        <f t="shared" si="2"/>
        <v>#NUM!</v>
      </c>
      <c r="C145" s="343" t="str">
        <f>IF('Cut-off 15 copies'!K151=" ", " ", 'Cut-off 15 copies'!K151)</f>
        <v/>
      </c>
    </row>
    <row r="146" spans="1:3" x14ac:dyDescent="0.3">
      <c r="A146" s="331"/>
    </row>
    <row r="147" spans="1:3" x14ac:dyDescent="0.3">
      <c r="A147" s="331"/>
    </row>
    <row r="148" spans="1:3" x14ac:dyDescent="0.3">
      <c r="A148" s="331"/>
    </row>
    <row r="149" spans="1:3" x14ac:dyDescent="0.3">
      <c r="A149" s="331"/>
    </row>
    <row r="150" spans="1:3" x14ac:dyDescent="0.3">
      <c r="A150" s="331"/>
    </row>
    <row r="151" spans="1:3" x14ac:dyDescent="0.3">
      <c r="A151" s="331"/>
    </row>
    <row r="152" spans="1:3" x14ac:dyDescent="0.3">
      <c r="A152" s="3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57" zoomScaleNormal="57" workbookViewId="0">
      <selection activeCell="M44" sqref="M44"/>
    </sheetView>
  </sheetViews>
  <sheetFormatPr baseColWidth="10" defaultColWidth="11.5546875" defaultRowHeight="14.4" x14ac:dyDescent="0.3"/>
  <cols>
    <col min="1" max="1" width="6.109375" style="345" bestFit="1" customWidth="1"/>
    <col min="2" max="2" width="15" style="345" customWidth="1"/>
    <col min="3" max="3" width="11.5546875" style="345" customWidth="1"/>
    <col min="4" max="4" width="15.109375" style="345" customWidth="1"/>
    <col min="5" max="6" width="15" style="345" customWidth="1"/>
    <col min="7" max="16384" width="11.5546875" style="345"/>
  </cols>
  <sheetData>
    <row r="1" spans="1:16" ht="16.2" thickBot="1" x14ac:dyDescent="0.35">
      <c r="A1" s="347"/>
      <c r="B1" s="376">
        <v>640</v>
      </c>
      <c r="C1" s="348"/>
      <c r="D1" s="389">
        <v>160</v>
      </c>
      <c r="E1" s="348"/>
      <c r="F1" s="381">
        <v>40</v>
      </c>
      <c r="G1" s="348"/>
      <c r="H1" s="346"/>
      <c r="I1" s="346"/>
      <c r="J1" s="346"/>
      <c r="K1" s="346"/>
      <c r="L1" s="346"/>
      <c r="M1" s="346"/>
      <c r="N1" s="346"/>
      <c r="O1" s="346"/>
      <c r="P1" s="346"/>
    </row>
    <row r="2" spans="1:16" x14ac:dyDescent="0.3">
      <c r="A2" s="440" t="s">
        <v>0</v>
      </c>
      <c r="B2" s="377" t="str">
        <f>IF('Run 1'!C11="","",'Run 1'!C11)</f>
        <v/>
      </c>
      <c r="C2" s="348"/>
      <c r="D2" s="390" t="str">
        <f>IF('Run 1'!C14="","",'Run 1'!C14)</f>
        <v/>
      </c>
      <c r="E2" s="348"/>
      <c r="F2" s="382" t="str">
        <f>IF('Run 1'!C17="","",'Run 1'!C17)</f>
        <v/>
      </c>
      <c r="G2" s="348"/>
      <c r="H2" s="346"/>
      <c r="I2" s="346"/>
      <c r="J2" s="346"/>
      <c r="K2" s="346"/>
      <c r="L2" s="346"/>
      <c r="M2" s="346"/>
      <c r="N2" s="346"/>
      <c r="O2" s="346"/>
      <c r="P2" s="346"/>
    </row>
    <row r="3" spans="1:16" x14ac:dyDescent="0.3">
      <c r="A3" s="441"/>
      <c r="B3" s="378" t="str">
        <f>IF('Run 1'!C12="","",'Run 1'!C12)</f>
        <v/>
      </c>
      <c r="C3" s="348"/>
      <c r="D3" s="391" t="str">
        <f>IF('Run 1'!C15="","",'Run 1'!C15)</f>
        <v/>
      </c>
      <c r="E3" s="348"/>
      <c r="F3" s="383" t="str">
        <f>IF('Run 1'!C18="","",'Run 1'!C18)</f>
        <v/>
      </c>
      <c r="G3" s="348"/>
      <c r="H3" s="346"/>
      <c r="I3" s="346"/>
      <c r="J3" s="346"/>
      <c r="K3" s="346"/>
      <c r="L3" s="346"/>
      <c r="M3" s="346"/>
      <c r="N3" s="346"/>
      <c r="O3" s="346"/>
      <c r="P3" s="346"/>
    </row>
    <row r="4" spans="1:16" x14ac:dyDescent="0.3">
      <c r="A4" s="441"/>
      <c r="B4" s="379" t="str">
        <f>IF('Run 1'!C13="","",'Run 1'!C13)</f>
        <v/>
      </c>
      <c r="C4" s="348"/>
      <c r="D4" s="392" t="str">
        <f>IF('Run 1'!C16="","",'Run 1'!C16)</f>
        <v/>
      </c>
      <c r="E4" s="348"/>
      <c r="F4" s="384" t="str">
        <f>IF('Run 1'!C19="","",'Run 1'!C19)</f>
        <v/>
      </c>
      <c r="G4" s="348"/>
      <c r="H4" s="346"/>
      <c r="I4" s="346"/>
      <c r="J4" s="346"/>
      <c r="K4" s="346"/>
      <c r="L4" s="346"/>
      <c r="M4" s="346"/>
      <c r="N4" s="346"/>
      <c r="O4" s="346"/>
      <c r="P4" s="346"/>
    </row>
    <row r="5" spans="1:16" x14ac:dyDescent="0.3">
      <c r="A5" s="441"/>
      <c r="B5" s="378" t="str">
        <f>IF('Run 1'!C20="","",'Run 1'!C20)</f>
        <v/>
      </c>
      <c r="C5" s="348"/>
      <c r="D5" s="391" t="str">
        <f>IF('Run 1'!C23="","",'Run 1'!C23)</f>
        <v/>
      </c>
      <c r="E5" s="348"/>
      <c r="F5" s="383" t="str">
        <f>IF('Run 1'!C26="","",'Run 1'!C26)</f>
        <v/>
      </c>
      <c r="G5" s="348"/>
      <c r="H5" s="346"/>
      <c r="I5" s="346"/>
      <c r="J5" s="346"/>
      <c r="K5" s="346"/>
      <c r="L5" s="346"/>
      <c r="M5" s="346"/>
      <c r="N5" s="346"/>
      <c r="O5" s="346"/>
      <c r="P5" s="346"/>
    </row>
    <row r="6" spans="1:16" x14ac:dyDescent="0.3">
      <c r="A6" s="441"/>
      <c r="B6" s="378" t="str">
        <f>IF('Run 1'!C21="","",'Run 1'!C21)</f>
        <v/>
      </c>
      <c r="C6" s="348"/>
      <c r="D6" s="391" t="str">
        <f>IF('Run 1'!C24="","",'Run 1'!C24)</f>
        <v/>
      </c>
      <c r="E6" s="348"/>
      <c r="F6" s="383" t="str">
        <f>IF('Run 1'!C27="","",'Run 1'!C27)</f>
        <v/>
      </c>
      <c r="G6" s="348"/>
      <c r="H6" s="346"/>
      <c r="I6" s="346"/>
      <c r="J6" s="346"/>
      <c r="K6" s="346"/>
      <c r="L6" s="346"/>
      <c r="M6" s="346"/>
      <c r="N6" s="346"/>
      <c r="O6" s="346"/>
      <c r="P6" s="346"/>
    </row>
    <row r="7" spans="1:16" x14ac:dyDescent="0.3">
      <c r="A7" s="441"/>
      <c r="B7" s="379" t="str">
        <f>IF('Run 1'!C22="","",'Run 1'!C22)</f>
        <v/>
      </c>
      <c r="C7" s="348"/>
      <c r="D7" s="392" t="str">
        <f>IF('Run 1'!C25="","",'Run 1'!C25)</f>
        <v/>
      </c>
      <c r="E7" s="348"/>
      <c r="F7" s="384" t="str">
        <f>IF('Run 1'!C28="","",'Run 1'!C28)</f>
        <v/>
      </c>
      <c r="G7" s="348"/>
      <c r="H7" s="346"/>
      <c r="I7" s="346"/>
      <c r="J7" s="346"/>
      <c r="K7" s="346"/>
      <c r="L7" s="346"/>
      <c r="M7" s="346"/>
      <c r="N7" s="346"/>
      <c r="O7" s="346"/>
      <c r="P7" s="346"/>
    </row>
    <row r="8" spans="1:16" x14ac:dyDescent="0.3">
      <c r="A8" s="441"/>
      <c r="B8" s="378" t="str">
        <f>IF('Run 1'!C29="","",'Run 1'!C29)</f>
        <v/>
      </c>
      <c r="C8" s="348"/>
      <c r="D8" s="391" t="str">
        <f>IF('Run 1'!C32="","",'Run 1'!C32)</f>
        <v/>
      </c>
      <c r="E8" s="348"/>
      <c r="F8" s="383" t="str">
        <f>IF('Run 1'!C35="","",'Run 1'!C35)</f>
        <v/>
      </c>
      <c r="G8" s="348"/>
      <c r="H8" s="346"/>
      <c r="I8" s="346"/>
      <c r="J8" s="346"/>
      <c r="K8" s="346"/>
      <c r="L8" s="346"/>
      <c r="M8" s="346"/>
      <c r="N8" s="346"/>
      <c r="O8" s="346"/>
      <c r="P8" s="346"/>
    </row>
    <row r="9" spans="1:16" x14ac:dyDescent="0.3">
      <c r="A9" s="441"/>
      <c r="B9" s="378" t="str">
        <f>IF('Run 1'!C30="","",'Run 1'!C30)</f>
        <v/>
      </c>
      <c r="C9" s="348"/>
      <c r="D9" s="391" t="str">
        <f>IF('Run 1'!C33="","",'Run 1'!C33)</f>
        <v/>
      </c>
      <c r="E9" s="348"/>
      <c r="F9" s="383" t="str">
        <f>IF('Run 1'!C36="","",'Run 1'!C36)</f>
        <v/>
      </c>
      <c r="G9" s="348"/>
      <c r="H9" s="346"/>
      <c r="I9" s="346"/>
      <c r="J9" s="346"/>
      <c r="K9" s="346"/>
      <c r="L9" s="346"/>
      <c r="M9" s="346"/>
      <c r="N9" s="346"/>
      <c r="O9" s="346"/>
      <c r="P9" s="346"/>
    </row>
    <row r="10" spans="1:16" x14ac:dyDescent="0.3">
      <c r="A10" s="441"/>
      <c r="B10" s="379" t="str">
        <f>IF('Run 1'!C31="","",'Run 1'!C31)</f>
        <v/>
      </c>
      <c r="C10" s="348"/>
      <c r="D10" s="392" t="str">
        <f>IF('Run 1'!C34="","",'Run 1'!C34)</f>
        <v/>
      </c>
      <c r="E10" s="348"/>
      <c r="F10" s="384" t="str">
        <f>IF('Run 1'!C37="","",'Run 1'!C37)</f>
        <v/>
      </c>
      <c r="G10" s="348"/>
      <c r="H10" s="346"/>
      <c r="I10" s="346"/>
      <c r="J10" s="346"/>
      <c r="K10" s="346"/>
      <c r="L10" s="346"/>
      <c r="M10" s="346"/>
      <c r="N10" s="346"/>
      <c r="O10" s="346"/>
      <c r="P10" s="346"/>
    </row>
    <row r="11" spans="1:16" x14ac:dyDescent="0.3">
      <c r="A11" s="441"/>
      <c r="B11" s="378" t="str">
        <f>IF('Run 1'!C38="","",'Run 1'!C38)</f>
        <v/>
      </c>
      <c r="C11" s="348"/>
      <c r="D11" s="391" t="str">
        <f>IF('Run 1'!C41="","",'Run 1'!C41)</f>
        <v/>
      </c>
      <c r="E11" s="348"/>
      <c r="F11" s="383" t="str">
        <f>IF('Run 1'!C44="","",'Run 1'!C44)</f>
        <v/>
      </c>
      <c r="G11" s="348"/>
      <c r="H11" s="346"/>
      <c r="I11" s="346"/>
      <c r="J11" s="346"/>
      <c r="K11" s="346"/>
      <c r="L11" s="346"/>
      <c r="M11" s="346"/>
      <c r="N11" s="346"/>
      <c r="O11" s="346"/>
      <c r="P11" s="346"/>
    </row>
    <row r="12" spans="1:16" x14ac:dyDescent="0.3">
      <c r="A12" s="441"/>
      <c r="B12" s="378" t="str">
        <f>IF('Run 1'!C39="","",'Run 1'!C39)</f>
        <v/>
      </c>
      <c r="C12" s="348"/>
      <c r="D12" s="391" t="str">
        <f>IF('Run 1'!C42="","",'Run 1'!C42)</f>
        <v/>
      </c>
      <c r="E12" s="348"/>
      <c r="F12" s="383" t="str">
        <f>IF('Run 1'!C45="","",'Run 1'!C45)</f>
        <v/>
      </c>
      <c r="G12" s="348"/>
      <c r="H12" s="346"/>
      <c r="I12" s="346"/>
      <c r="J12" s="346"/>
      <c r="K12" s="346"/>
      <c r="L12" s="346"/>
      <c r="M12" s="346"/>
      <c r="N12" s="346"/>
      <c r="O12" s="346"/>
      <c r="P12" s="346"/>
    </row>
    <row r="13" spans="1:16" ht="15" thickBot="1" x14ac:dyDescent="0.35">
      <c r="A13" s="442"/>
      <c r="B13" s="380" t="str">
        <f>IF('Run 1'!C40="","",'Run 1'!C40)</f>
        <v/>
      </c>
      <c r="C13" s="348"/>
      <c r="D13" s="393" t="str">
        <f>IF('Run 1'!C43="","",'Run 1'!C43)</f>
        <v/>
      </c>
      <c r="E13" s="348"/>
      <c r="F13" s="385" t="str">
        <f>IF('Run 1'!C46="","",'Run 1'!C46)</f>
        <v/>
      </c>
      <c r="G13" s="348"/>
      <c r="H13" s="346"/>
      <c r="I13" s="346"/>
      <c r="J13" s="346"/>
      <c r="K13" s="346"/>
      <c r="L13" s="346"/>
      <c r="M13" s="346"/>
      <c r="N13" s="346"/>
      <c r="O13" s="346"/>
      <c r="P13" s="346"/>
    </row>
    <row r="14" spans="1:16" x14ac:dyDescent="0.3">
      <c r="A14" s="443" t="s">
        <v>105</v>
      </c>
      <c r="B14" s="378" t="str">
        <f>IF('Run 2'!C11="","",'Run 2'!C11)</f>
        <v/>
      </c>
      <c r="C14" s="348"/>
      <c r="D14" s="391" t="str">
        <f>IF('Run 2'!C14="","",'Run 2'!C14)</f>
        <v/>
      </c>
      <c r="E14" s="348"/>
      <c r="F14" s="383" t="str">
        <f>IF('Run 2'!C17="","",'Run 2'!C17)</f>
        <v/>
      </c>
      <c r="G14" s="348"/>
      <c r="H14" s="346"/>
      <c r="I14" s="346"/>
      <c r="J14" s="346"/>
      <c r="K14" s="346"/>
      <c r="L14" s="346"/>
      <c r="M14" s="346"/>
      <c r="N14" s="346"/>
      <c r="O14" s="346"/>
      <c r="P14" s="346"/>
    </row>
    <row r="15" spans="1:16" x14ac:dyDescent="0.3">
      <c r="A15" s="444"/>
      <c r="B15" s="378" t="str">
        <f>IF('Run 2'!C12="","",'Run 2'!C12)</f>
        <v/>
      </c>
      <c r="C15" s="348"/>
      <c r="D15" s="391" t="str">
        <f>IF('Run 2'!C15="","",'Run 2'!C15)</f>
        <v/>
      </c>
      <c r="E15" s="348"/>
      <c r="F15" s="383" t="str">
        <f>IF('Run 2'!C18="","",'Run 2'!C18)</f>
        <v/>
      </c>
      <c r="G15" s="348"/>
      <c r="H15" s="346"/>
      <c r="I15" s="346"/>
      <c r="J15" s="346"/>
      <c r="K15" s="346"/>
      <c r="L15" s="346"/>
      <c r="M15" s="346"/>
      <c r="N15" s="346"/>
      <c r="O15" s="346"/>
      <c r="P15" s="346"/>
    </row>
    <row r="16" spans="1:16" x14ac:dyDescent="0.3">
      <c r="A16" s="444"/>
      <c r="B16" s="379" t="str">
        <f>IF('Run 2'!C13="","",'Run 2'!C13)</f>
        <v/>
      </c>
      <c r="C16" s="348"/>
      <c r="D16" s="392" t="str">
        <f>IF('Run 2'!C16="","",'Run 2'!C16)</f>
        <v/>
      </c>
      <c r="E16" s="348"/>
      <c r="F16" s="384" t="str">
        <f>IF('Run 2'!C19="","",'Run 2'!C19)</f>
        <v/>
      </c>
      <c r="G16" s="348"/>
      <c r="H16" s="346"/>
      <c r="I16" s="346"/>
      <c r="J16" s="346"/>
      <c r="K16" s="346"/>
      <c r="L16" s="346"/>
      <c r="M16" s="346"/>
      <c r="N16" s="346"/>
      <c r="O16" s="346"/>
      <c r="P16" s="346"/>
    </row>
    <row r="17" spans="1:16" x14ac:dyDescent="0.3">
      <c r="A17" s="444"/>
      <c r="B17" s="378" t="str">
        <f>IF('Run 2'!C20="","",'Run 2'!C20)</f>
        <v/>
      </c>
      <c r="C17" s="348"/>
      <c r="D17" s="391" t="str">
        <f>IF('Run 2'!C23="","",'Run 2'!C23)</f>
        <v/>
      </c>
      <c r="E17" s="348"/>
      <c r="F17" s="383" t="str">
        <f>IF('Run 2'!C26="","",'Run 2'!C26)</f>
        <v/>
      </c>
      <c r="G17" s="348"/>
      <c r="H17" s="346"/>
      <c r="I17" s="346"/>
      <c r="J17" s="346"/>
      <c r="K17" s="346"/>
      <c r="L17" s="346"/>
      <c r="M17" s="346"/>
      <c r="N17" s="346"/>
      <c r="O17" s="346"/>
      <c r="P17" s="346"/>
    </row>
    <row r="18" spans="1:16" x14ac:dyDescent="0.3">
      <c r="A18" s="444"/>
      <c r="B18" s="378" t="str">
        <f>IF('Run 2'!C21="","",'Run 2'!C21)</f>
        <v/>
      </c>
      <c r="C18" s="348"/>
      <c r="D18" s="391" t="str">
        <f>IF('Run 2'!C24="","",'Run 2'!C24)</f>
        <v/>
      </c>
      <c r="E18" s="348"/>
      <c r="F18" s="383" t="str">
        <f>IF('Run 2'!C27="","",'Run 2'!C27)</f>
        <v/>
      </c>
      <c r="G18" s="348"/>
      <c r="H18" s="346"/>
      <c r="I18" s="346"/>
      <c r="J18" s="346"/>
      <c r="K18" s="346"/>
      <c r="L18" s="346"/>
      <c r="M18" s="346"/>
      <c r="N18" s="346"/>
      <c r="O18" s="346"/>
      <c r="P18" s="346"/>
    </row>
    <row r="19" spans="1:16" x14ac:dyDescent="0.3">
      <c r="A19" s="444"/>
      <c r="B19" s="379" t="str">
        <f>IF('Run 2'!C22="","",'Run 2'!C22)</f>
        <v/>
      </c>
      <c r="C19" s="348"/>
      <c r="D19" s="392" t="str">
        <f>IF('Run 2'!C25="","",'Run 2'!C25)</f>
        <v/>
      </c>
      <c r="E19" s="348"/>
      <c r="F19" s="384" t="str">
        <f>IF('Run 2'!C28="","",'Run 2'!C28)</f>
        <v/>
      </c>
      <c r="G19" s="348"/>
      <c r="H19" s="346"/>
      <c r="I19" s="346"/>
      <c r="J19" s="346"/>
      <c r="K19" s="346"/>
      <c r="L19" s="346"/>
      <c r="M19" s="346"/>
      <c r="N19" s="346"/>
      <c r="O19" s="346"/>
      <c r="P19" s="346"/>
    </row>
    <row r="20" spans="1:16" x14ac:dyDescent="0.3">
      <c r="A20" s="444"/>
      <c r="B20" s="378" t="str">
        <f>IF('Run 2'!C29="","",'Run 2'!C29)</f>
        <v/>
      </c>
      <c r="C20" s="348"/>
      <c r="D20" s="391" t="str">
        <f>IF('Run 2'!C32="","",'Run 2'!C32)</f>
        <v/>
      </c>
      <c r="E20" s="348"/>
      <c r="F20" s="383" t="str">
        <f>IF('Run 2'!C35="","",'Run 2'!C35)</f>
        <v/>
      </c>
      <c r="G20" s="348"/>
      <c r="H20" s="346"/>
      <c r="I20" s="346"/>
      <c r="J20" s="346"/>
      <c r="K20" s="346"/>
      <c r="L20" s="346"/>
      <c r="M20" s="346"/>
      <c r="N20" s="346"/>
      <c r="O20" s="346"/>
      <c r="P20" s="346"/>
    </row>
    <row r="21" spans="1:16" x14ac:dyDescent="0.3">
      <c r="A21" s="444"/>
      <c r="B21" s="378" t="str">
        <f>IF('Run 2'!C30="","",'Run 2'!C30)</f>
        <v/>
      </c>
      <c r="C21" s="348"/>
      <c r="D21" s="391" t="str">
        <f>IF('Run 2'!C33="","",'Run 2'!C33)</f>
        <v/>
      </c>
      <c r="E21" s="348"/>
      <c r="F21" s="383" t="str">
        <f>IF('Run 2'!C36="","",'Run 2'!C36)</f>
        <v/>
      </c>
      <c r="G21" s="348"/>
      <c r="H21" s="346"/>
      <c r="I21" s="346"/>
      <c r="J21" s="346"/>
      <c r="K21" s="346"/>
      <c r="L21" s="346"/>
      <c r="M21" s="346"/>
      <c r="N21" s="346"/>
      <c r="O21" s="346"/>
      <c r="P21" s="346"/>
    </row>
    <row r="22" spans="1:16" x14ac:dyDescent="0.3">
      <c r="A22" s="444"/>
      <c r="B22" s="379" t="str">
        <f>IF('Run 2'!C31="","",'Run 2'!C31)</f>
        <v/>
      </c>
      <c r="C22" s="348"/>
      <c r="D22" s="392" t="str">
        <f>IF('Run 2'!C34="","",'Run 2'!C34)</f>
        <v/>
      </c>
      <c r="E22" s="348"/>
      <c r="F22" s="384" t="str">
        <f>IF('Run 2'!C37="","",'Run 2'!C37)</f>
        <v/>
      </c>
      <c r="G22" s="348"/>
      <c r="H22" s="346"/>
      <c r="I22" s="346"/>
      <c r="J22" s="346"/>
      <c r="K22" s="346"/>
      <c r="L22" s="346"/>
      <c r="M22" s="346"/>
      <c r="N22" s="346"/>
      <c r="O22" s="346"/>
      <c r="P22" s="346"/>
    </row>
    <row r="23" spans="1:16" x14ac:dyDescent="0.3">
      <c r="A23" s="444"/>
      <c r="B23" s="378" t="str">
        <f>IF('Run 2'!C38="","",'Run 2'!C38)</f>
        <v/>
      </c>
      <c r="C23" s="348"/>
      <c r="D23" s="391" t="str">
        <f>IF('Run 2'!C41="","",'Run 2'!C41)</f>
        <v/>
      </c>
      <c r="E23" s="348"/>
      <c r="F23" s="383" t="str">
        <f>IF('Run 2'!C44="","",'Run 2'!C44)</f>
        <v/>
      </c>
      <c r="G23" s="348"/>
      <c r="H23" s="346"/>
      <c r="I23" s="346"/>
      <c r="J23" s="346"/>
      <c r="K23" s="346"/>
      <c r="L23" s="346"/>
      <c r="M23" s="346"/>
      <c r="N23" s="346"/>
      <c r="O23" s="346"/>
      <c r="P23" s="346"/>
    </row>
    <row r="24" spans="1:16" x14ac:dyDescent="0.3">
      <c r="A24" s="444"/>
      <c r="B24" s="378" t="str">
        <f>IF('Run 2'!C39="","",'Run 2'!C39)</f>
        <v/>
      </c>
      <c r="C24" s="348"/>
      <c r="D24" s="391" t="str">
        <f>IF('Run 2'!C42="","",'Run 2'!C42)</f>
        <v/>
      </c>
      <c r="E24" s="348"/>
      <c r="F24" s="383" t="str">
        <f>IF('Run 2'!C45="","",'Run 2'!C45)</f>
        <v/>
      </c>
      <c r="G24" s="348"/>
      <c r="H24" s="346"/>
      <c r="I24" s="346"/>
      <c r="J24" s="346"/>
      <c r="K24" s="346"/>
      <c r="L24" s="346"/>
      <c r="M24" s="346"/>
      <c r="N24" s="346"/>
      <c r="O24" s="346"/>
      <c r="P24" s="346"/>
    </row>
    <row r="25" spans="1:16" ht="15" thickBot="1" x14ac:dyDescent="0.35">
      <c r="A25" s="445"/>
      <c r="B25" s="378" t="str">
        <f>IF('Run 2'!C40="","",'Run 2'!C40)</f>
        <v/>
      </c>
      <c r="C25" s="348"/>
      <c r="D25" s="391" t="str">
        <f>IF('Run 2'!C43="","",'Run 2'!C43)</f>
        <v/>
      </c>
      <c r="E25" s="348"/>
      <c r="F25" s="383" t="str">
        <f>IF('Run 2'!C46="","",'Run 2'!C46)</f>
        <v/>
      </c>
      <c r="G25" s="348"/>
      <c r="H25" s="346"/>
      <c r="I25" s="346"/>
      <c r="J25" s="346"/>
      <c r="K25" s="346"/>
      <c r="L25" s="346"/>
      <c r="M25" s="346"/>
      <c r="N25" s="346"/>
      <c r="O25" s="346"/>
      <c r="P25" s="346"/>
    </row>
    <row r="26" spans="1:16" x14ac:dyDescent="0.3">
      <c r="A26" s="440" t="s">
        <v>106</v>
      </c>
      <c r="B26" s="377" t="str">
        <f>IF('Run 3'!C11="","",'Run 3'!C11)</f>
        <v/>
      </c>
      <c r="C26" s="348"/>
      <c r="D26" s="390" t="str">
        <f>IF('Run 3'!C14="","",'Run 3'!C14)</f>
        <v/>
      </c>
      <c r="E26" s="348"/>
      <c r="F26" s="382" t="str">
        <f>IF('Run 3'!C17="","",'Run 3'!C17)</f>
        <v/>
      </c>
      <c r="G26" s="348"/>
      <c r="H26" s="346"/>
      <c r="I26" s="346"/>
      <c r="J26" s="346"/>
      <c r="K26" s="346"/>
      <c r="L26" s="346"/>
      <c r="M26" s="346"/>
      <c r="N26" s="346"/>
      <c r="O26" s="346"/>
      <c r="P26" s="346"/>
    </row>
    <row r="27" spans="1:16" x14ac:dyDescent="0.3">
      <c r="A27" s="441"/>
      <c r="B27" s="378" t="str">
        <f>IF('Run 3'!C12="","",'Run 3'!C12)</f>
        <v/>
      </c>
      <c r="C27" s="348"/>
      <c r="D27" s="391" t="str">
        <f>IF('Run 3'!C15="","",'Run 3'!C15)</f>
        <v/>
      </c>
      <c r="E27" s="348"/>
      <c r="F27" s="383" t="str">
        <f>IF('Run 3'!C18="","",'Run 3'!C18)</f>
        <v/>
      </c>
      <c r="G27" s="348"/>
      <c r="H27" s="346"/>
      <c r="I27" s="346"/>
      <c r="J27" s="346"/>
      <c r="K27" s="346"/>
      <c r="L27" s="346"/>
      <c r="M27" s="346"/>
      <c r="N27" s="346"/>
      <c r="O27" s="346"/>
      <c r="P27" s="346"/>
    </row>
    <row r="28" spans="1:16" x14ac:dyDescent="0.3">
      <c r="A28" s="441"/>
      <c r="B28" s="379" t="str">
        <f>IF('Run 3'!C13="","",'Run 3'!C13)</f>
        <v/>
      </c>
      <c r="C28" s="348"/>
      <c r="D28" s="392" t="str">
        <f>IF('Run 3'!C16="","",'Run 3'!C16)</f>
        <v/>
      </c>
      <c r="E28" s="348"/>
      <c r="F28" s="384" t="str">
        <f>IF('Run 3'!C19="","",'Run 3'!C19)</f>
        <v/>
      </c>
      <c r="G28" s="348"/>
      <c r="H28" s="346"/>
      <c r="I28" s="346"/>
      <c r="J28" s="346"/>
      <c r="K28" s="346"/>
      <c r="L28" s="346"/>
      <c r="M28" s="346"/>
      <c r="N28" s="346"/>
      <c r="O28" s="346"/>
      <c r="P28" s="346"/>
    </row>
    <row r="29" spans="1:16" x14ac:dyDescent="0.3">
      <c r="A29" s="441"/>
      <c r="B29" s="378" t="str">
        <f>IF('Run 3'!C20="","",'Run 3'!C20)</f>
        <v/>
      </c>
      <c r="C29" s="348"/>
      <c r="D29" s="391" t="str">
        <f>IF('Run 3'!C23="","",'Run 3'!C23)</f>
        <v/>
      </c>
      <c r="E29" s="348"/>
      <c r="F29" s="383" t="str">
        <f>IF('Run 3'!C26="","",'Run 3'!C26)</f>
        <v/>
      </c>
      <c r="G29" s="348"/>
      <c r="H29" s="346"/>
      <c r="I29" s="346"/>
      <c r="J29" s="346"/>
      <c r="K29" s="346"/>
      <c r="L29" s="346"/>
      <c r="M29" s="346"/>
      <c r="N29" s="346"/>
      <c r="O29" s="346"/>
      <c r="P29" s="346"/>
    </row>
    <row r="30" spans="1:16" x14ac:dyDescent="0.3">
      <c r="A30" s="441"/>
      <c r="B30" s="378" t="str">
        <f>IF('Run 3'!C21="","",'Run 3'!C21)</f>
        <v/>
      </c>
      <c r="C30" s="348"/>
      <c r="D30" s="391" t="str">
        <f>IF('Run 3'!C24="","",'Run 3'!C24)</f>
        <v/>
      </c>
      <c r="E30" s="348"/>
      <c r="F30" s="383" t="str">
        <f>IF('Run 3'!C27="","",'Run 3'!C27)</f>
        <v/>
      </c>
      <c r="G30" s="348"/>
      <c r="H30" s="346"/>
      <c r="I30" s="346"/>
      <c r="J30" s="346"/>
      <c r="K30" s="346"/>
      <c r="L30" s="346"/>
      <c r="M30" s="346"/>
      <c r="N30" s="346"/>
      <c r="O30" s="346"/>
      <c r="P30" s="346"/>
    </row>
    <row r="31" spans="1:16" x14ac:dyDescent="0.3">
      <c r="A31" s="441"/>
      <c r="B31" s="379" t="str">
        <f>IF('Run 3'!C22="","",'Run 3'!C22)</f>
        <v/>
      </c>
      <c r="C31" s="348"/>
      <c r="D31" s="392" t="str">
        <f>IF('Run 3'!C25="","",'Run 3'!C25)</f>
        <v/>
      </c>
      <c r="E31" s="348"/>
      <c r="F31" s="384" t="str">
        <f>IF('Run 3'!C28="","",'Run 3'!C28)</f>
        <v/>
      </c>
      <c r="G31" s="348"/>
      <c r="H31" s="346"/>
      <c r="I31" s="346"/>
      <c r="J31" s="346"/>
      <c r="K31" s="346"/>
      <c r="L31" s="346"/>
      <c r="M31" s="346"/>
      <c r="N31" s="346"/>
      <c r="O31" s="346"/>
      <c r="P31" s="346"/>
    </row>
    <row r="32" spans="1:16" x14ac:dyDescent="0.3">
      <c r="A32" s="441"/>
      <c r="B32" s="378" t="str">
        <f>IF('Run 3'!C29="","",'Run 3'!C29)</f>
        <v/>
      </c>
      <c r="C32" s="348"/>
      <c r="D32" s="391" t="str">
        <f>IF('Run 3'!C32="","",'Run 3'!C32)</f>
        <v/>
      </c>
      <c r="E32" s="348"/>
      <c r="F32" s="383" t="str">
        <f>IF('Run 3'!C35="","",'Run 3'!C35)</f>
        <v/>
      </c>
      <c r="G32" s="348"/>
      <c r="H32" s="346"/>
      <c r="I32" s="346"/>
      <c r="J32" s="346"/>
      <c r="K32" s="346"/>
      <c r="L32" s="346"/>
      <c r="M32" s="346"/>
      <c r="N32" s="346"/>
      <c r="O32" s="346"/>
      <c r="P32" s="346"/>
    </row>
    <row r="33" spans="1:16" x14ac:dyDescent="0.3">
      <c r="A33" s="441"/>
      <c r="B33" s="378" t="str">
        <f>IF('Run 3'!C30="","",'Run 3'!C30)</f>
        <v/>
      </c>
      <c r="C33" s="348"/>
      <c r="D33" s="391" t="str">
        <f>IF('Run 3'!C33="","",'Run 3'!C33)</f>
        <v/>
      </c>
      <c r="E33" s="348"/>
      <c r="F33" s="383" t="str">
        <f>IF('Run 3'!C36="","",'Run 3'!C36)</f>
        <v/>
      </c>
      <c r="G33" s="348"/>
      <c r="H33" s="346"/>
      <c r="I33" s="346"/>
      <c r="J33" s="346"/>
      <c r="K33" s="346"/>
      <c r="L33" s="346"/>
      <c r="M33" s="346"/>
      <c r="N33" s="346"/>
      <c r="O33" s="346"/>
      <c r="P33" s="346"/>
    </row>
    <row r="34" spans="1:16" x14ac:dyDescent="0.3">
      <c r="A34" s="441"/>
      <c r="B34" s="379" t="str">
        <f>IF('Run 3'!C31="","",'Run 3'!C31)</f>
        <v/>
      </c>
      <c r="C34" s="348"/>
      <c r="D34" s="392" t="str">
        <f>IF('Run 3'!C34="","",'Run 3'!C34)</f>
        <v/>
      </c>
      <c r="E34" s="348"/>
      <c r="F34" s="384" t="str">
        <f>IF('Run 3'!C37="","",'Run 3'!C37)</f>
        <v/>
      </c>
      <c r="G34" s="348"/>
      <c r="H34" s="346"/>
      <c r="I34" s="346"/>
      <c r="J34" s="346"/>
      <c r="K34" s="346"/>
      <c r="L34" s="346"/>
      <c r="M34" s="346"/>
      <c r="N34" s="346"/>
      <c r="O34" s="346"/>
      <c r="P34" s="346"/>
    </row>
    <row r="35" spans="1:16" x14ac:dyDescent="0.3">
      <c r="A35" s="441"/>
      <c r="B35" s="378" t="str">
        <f>IF('Run 3'!C38="","",'Run 3'!C38)</f>
        <v/>
      </c>
      <c r="C35" s="348"/>
      <c r="D35" s="391" t="str">
        <f>IF('Run 3'!C41="","",'Run 3'!C41)</f>
        <v/>
      </c>
      <c r="E35" s="348"/>
      <c r="F35" s="383" t="str">
        <f>IF('Run 3'!C44="","",'Run 3'!C44)</f>
        <v/>
      </c>
      <c r="G35" s="348"/>
      <c r="H35" s="346"/>
      <c r="I35" s="346"/>
      <c r="J35" s="346"/>
      <c r="K35" s="346"/>
      <c r="L35" s="346"/>
      <c r="M35" s="346"/>
      <c r="N35" s="346"/>
      <c r="O35" s="346"/>
      <c r="P35" s="346"/>
    </row>
    <row r="36" spans="1:16" x14ac:dyDescent="0.3">
      <c r="A36" s="441"/>
      <c r="B36" s="378" t="str">
        <f>IF('Run 3'!C39="","",'Run 3'!C39)</f>
        <v/>
      </c>
      <c r="C36" s="348"/>
      <c r="D36" s="391" t="str">
        <f>IF('Run 3'!C42="","",'Run 3'!C42)</f>
        <v/>
      </c>
      <c r="E36" s="348"/>
      <c r="F36" s="383" t="str">
        <f>IF('Run 3'!C45="","",'Run 3'!C45)</f>
        <v/>
      </c>
      <c r="G36" s="348"/>
      <c r="H36" s="346"/>
      <c r="I36" s="346"/>
      <c r="J36" s="346"/>
      <c r="K36" s="346"/>
      <c r="L36" s="346"/>
      <c r="M36" s="346"/>
      <c r="N36" s="346"/>
      <c r="O36" s="346"/>
      <c r="P36" s="346"/>
    </row>
    <row r="37" spans="1:16" ht="15" thickBot="1" x14ac:dyDescent="0.35">
      <c r="A37" s="442"/>
      <c r="B37" s="378" t="str">
        <f>IF('Run 3'!C40="","",'Run 3'!C40)</f>
        <v/>
      </c>
      <c r="C37" s="348"/>
      <c r="D37" s="391" t="str">
        <f>IF('Run 3'!C43="","",'Run 3'!C43)</f>
        <v/>
      </c>
      <c r="E37" s="348"/>
      <c r="F37" s="383" t="str">
        <f>IF('Run 3'!C46="","",'Run 3'!C46)</f>
        <v/>
      </c>
      <c r="G37" s="348"/>
      <c r="H37" s="346"/>
      <c r="I37" s="346"/>
      <c r="J37" s="346"/>
      <c r="K37" s="346"/>
      <c r="L37" s="346"/>
      <c r="M37" s="346"/>
      <c r="N37" s="346"/>
      <c r="O37" s="346"/>
      <c r="P37" s="346"/>
    </row>
    <row r="38" spans="1:16" x14ac:dyDescent="0.3">
      <c r="A38" s="440" t="s">
        <v>107</v>
      </c>
      <c r="B38" s="377" t="str">
        <f>IF('Run 4'!C11="","",'Run 4'!C11)</f>
        <v/>
      </c>
      <c r="C38" s="348"/>
      <c r="D38" s="390" t="str">
        <f>IF('Run 4'!C14="","",'Run 4'!C14)</f>
        <v/>
      </c>
      <c r="E38" s="348"/>
      <c r="F38" s="382" t="str">
        <f>IF('Run 4'!C17="","",'Run 4'!C17)</f>
        <v/>
      </c>
      <c r="G38" s="348"/>
      <c r="H38" s="346"/>
      <c r="I38" s="346"/>
      <c r="J38" s="346"/>
      <c r="K38" s="346"/>
      <c r="L38" s="346"/>
      <c r="M38" s="346"/>
      <c r="N38" s="346"/>
      <c r="O38" s="346"/>
      <c r="P38" s="346"/>
    </row>
    <row r="39" spans="1:16" x14ac:dyDescent="0.3">
      <c r="A39" s="441"/>
      <c r="B39" s="378" t="str">
        <f>IF('Run 4'!C12="","",'Run 4'!C12)</f>
        <v/>
      </c>
      <c r="C39" s="348"/>
      <c r="D39" s="391" t="str">
        <f>IF('Run 4'!C15="","",'Run 4'!C15)</f>
        <v/>
      </c>
      <c r="E39" s="348"/>
      <c r="F39" s="383" t="str">
        <f>IF('Run 4'!C18="","",'Run 4'!C18)</f>
        <v/>
      </c>
      <c r="G39" s="348"/>
      <c r="H39" s="346"/>
      <c r="I39" s="346"/>
      <c r="J39" s="346"/>
      <c r="K39" s="346"/>
      <c r="L39" s="346"/>
      <c r="M39" s="346"/>
      <c r="N39" s="346"/>
      <c r="O39" s="346"/>
      <c r="P39" s="346"/>
    </row>
    <row r="40" spans="1:16" x14ac:dyDescent="0.3">
      <c r="A40" s="441"/>
      <c r="B40" s="379" t="str">
        <f>IF('Run 4'!C13="","",'Run 4'!C13)</f>
        <v/>
      </c>
      <c r="C40" s="348"/>
      <c r="D40" s="392" t="str">
        <f>IF('Run 4'!C16="","",'Run 4'!C16)</f>
        <v/>
      </c>
      <c r="E40" s="348"/>
      <c r="F40" s="384" t="str">
        <f>IF('Run 4'!C19="","",'Run 4'!C19)</f>
        <v/>
      </c>
      <c r="G40" s="348"/>
      <c r="H40" s="346"/>
      <c r="I40" s="346"/>
      <c r="J40" s="346"/>
      <c r="K40" s="346"/>
      <c r="L40" s="346"/>
      <c r="M40" s="346"/>
      <c r="N40" s="346"/>
      <c r="O40" s="346"/>
      <c r="P40" s="346"/>
    </row>
    <row r="41" spans="1:16" x14ac:dyDescent="0.3">
      <c r="A41" s="441"/>
      <c r="B41" s="378" t="str">
        <f>IF('Run 4'!C20="","",'Run 4'!C20)</f>
        <v/>
      </c>
      <c r="C41" s="348"/>
      <c r="D41" s="391" t="str">
        <f>IF('Run 4'!C23="","",'Run 4'!C23)</f>
        <v/>
      </c>
      <c r="E41" s="348"/>
      <c r="F41" s="383" t="str">
        <f>IF('Run 4'!C26="","",'Run 4'!C26)</f>
        <v/>
      </c>
      <c r="G41" s="348"/>
      <c r="H41" s="346"/>
      <c r="I41" s="346"/>
      <c r="J41" s="346"/>
      <c r="K41" s="346"/>
      <c r="L41" s="346"/>
      <c r="M41" s="346"/>
      <c r="N41" s="346"/>
      <c r="O41" s="346"/>
      <c r="P41" s="346"/>
    </row>
    <row r="42" spans="1:16" x14ac:dyDescent="0.3">
      <c r="A42" s="441"/>
      <c r="B42" s="378" t="str">
        <f>IF('Run 4'!C21="","",'Run 4'!C21)</f>
        <v/>
      </c>
      <c r="C42" s="348"/>
      <c r="D42" s="391" t="str">
        <f>IF('Run 4'!C24="","",'Run 4'!C24)</f>
        <v/>
      </c>
      <c r="E42" s="348"/>
      <c r="F42" s="383" t="str">
        <f>IF('Run 4'!C27="","",'Run 4'!C27)</f>
        <v/>
      </c>
      <c r="G42" s="348"/>
      <c r="H42" s="346"/>
      <c r="I42" s="346"/>
      <c r="J42" s="346"/>
      <c r="K42" s="346"/>
      <c r="L42" s="346"/>
      <c r="M42" s="346"/>
      <c r="N42" s="346"/>
      <c r="O42" s="346"/>
      <c r="P42" s="346"/>
    </row>
    <row r="43" spans="1:16" x14ac:dyDescent="0.3">
      <c r="A43" s="441"/>
      <c r="B43" s="379" t="str">
        <f>IF('Run 4'!C22="","",'Run 4'!C22)</f>
        <v/>
      </c>
      <c r="C43" s="348"/>
      <c r="D43" s="392" t="str">
        <f>IF('Run 4'!C25="","",'Run 4'!C25)</f>
        <v/>
      </c>
      <c r="E43" s="348"/>
      <c r="F43" s="384" t="str">
        <f>IF('Run 4'!C28="","",'Run 4'!C28)</f>
        <v/>
      </c>
      <c r="G43" s="348"/>
      <c r="H43" s="346"/>
      <c r="I43" s="346"/>
      <c r="J43" s="346"/>
      <c r="K43" s="346"/>
      <c r="L43" s="346"/>
      <c r="M43" s="346"/>
      <c r="N43" s="346"/>
      <c r="O43" s="346"/>
      <c r="P43" s="346"/>
    </row>
    <row r="44" spans="1:16" x14ac:dyDescent="0.3">
      <c r="A44" s="441"/>
      <c r="B44" s="378" t="str">
        <f>IF('Run 4'!C29="","",'Run 4'!C29)</f>
        <v/>
      </c>
      <c r="C44" s="348"/>
      <c r="D44" s="391" t="str">
        <f>IF('Run 4'!C32="","",'Run 4'!C32)</f>
        <v/>
      </c>
      <c r="E44" s="348"/>
      <c r="F44" s="383" t="str">
        <f>IF('Run 4'!C35="","",'Run 4'!C35)</f>
        <v/>
      </c>
      <c r="G44" s="348"/>
      <c r="H44" s="346"/>
      <c r="I44" s="346"/>
      <c r="J44" s="346"/>
      <c r="K44" s="346"/>
      <c r="L44" s="346"/>
      <c r="M44" s="346"/>
      <c r="N44" s="346"/>
      <c r="O44" s="346"/>
      <c r="P44" s="346"/>
    </row>
    <row r="45" spans="1:16" x14ac:dyDescent="0.3">
      <c r="A45" s="441"/>
      <c r="B45" s="378" t="str">
        <f>IF('Run 4'!C30="","",'Run 4'!C30)</f>
        <v/>
      </c>
      <c r="C45" s="348"/>
      <c r="D45" s="391" t="str">
        <f>IF('Run 4'!C33="","",'Run 4'!C33)</f>
        <v/>
      </c>
      <c r="E45" s="348"/>
      <c r="F45" s="383" t="str">
        <f>IF('Run 4'!C36="","",'Run 4'!C36)</f>
        <v/>
      </c>
      <c r="G45" s="348"/>
      <c r="H45" s="346"/>
      <c r="I45" s="346"/>
      <c r="J45" s="346"/>
      <c r="K45" s="346"/>
      <c r="L45" s="346"/>
      <c r="M45" s="346"/>
      <c r="N45" s="346"/>
      <c r="O45" s="346"/>
      <c r="P45" s="346"/>
    </row>
    <row r="46" spans="1:16" x14ac:dyDescent="0.3">
      <c r="A46" s="441"/>
      <c r="B46" s="379" t="str">
        <f>IF('Run 4'!C31="","",'Run 4'!C31)</f>
        <v/>
      </c>
      <c r="C46" s="348"/>
      <c r="D46" s="392" t="str">
        <f>IF('Run 4'!C34="","",'Run 4'!C34)</f>
        <v/>
      </c>
      <c r="E46" s="348"/>
      <c r="F46" s="384" t="str">
        <f>IF('Run 4'!C37="","",'Run 4'!C37)</f>
        <v/>
      </c>
      <c r="G46" s="348"/>
      <c r="H46" s="346"/>
      <c r="I46" s="346"/>
      <c r="J46" s="346"/>
      <c r="K46" s="346"/>
      <c r="L46" s="346"/>
      <c r="M46" s="346"/>
      <c r="N46" s="346"/>
      <c r="O46" s="346"/>
      <c r="P46" s="346"/>
    </row>
    <row r="47" spans="1:16" x14ac:dyDescent="0.3">
      <c r="A47" s="441"/>
      <c r="B47" s="378" t="str">
        <f>IF('Run 4'!C38="","",'Run 4'!C38)</f>
        <v/>
      </c>
      <c r="C47" s="348"/>
      <c r="D47" s="391" t="str">
        <f>IF('Run 4'!C41="","",'Run 4'!C41)</f>
        <v/>
      </c>
      <c r="E47" s="348"/>
      <c r="F47" s="383" t="str">
        <f>IF('Run 4'!C44="","",'Run 4'!C44)</f>
        <v/>
      </c>
      <c r="G47" s="348"/>
      <c r="H47" s="346"/>
      <c r="I47" s="346"/>
      <c r="J47" s="346"/>
      <c r="K47" s="346"/>
      <c r="L47" s="346"/>
      <c r="M47" s="346"/>
      <c r="N47" s="346"/>
      <c r="O47" s="346"/>
      <c r="P47" s="346"/>
    </row>
    <row r="48" spans="1:16" x14ac:dyDescent="0.3">
      <c r="A48" s="441"/>
      <c r="B48" s="378" t="str">
        <f>IF('Run 4'!C39="","",'Run 4'!C39)</f>
        <v/>
      </c>
      <c r="C48" s="348"/>
      <c r="D48" s="391" t="str">
        <f>IF('Run 4'!C42="","",'Run 4'!C42)</f>
        <v/>
      </c>
      <c r="E48" s="348"/>
      <c r="F48" s="383" t="str">
        <f>IF('Run 4'!C45="","",'Run 4'!C45)</f>
        <v/>
      </c>
      <c r="G48" s="348"/>
      <c r="H48" s="346"/>
      <c r="I48" s="346"/>
      <c r="J48" s="346"/>
      <c r="K48" s="346"/>
      <c r="L48" s="346"/>
      <c r="M48" s="346"/>
      <c r="N48" s="346"/>
      <c r="O48" s="346"/>
      <c r="P48" s="346"/>
    </row>
    <row r="49" spans="1:16" ht="15" thickBot="1" x14ac:dyDescent="0.35">
      <c r="A49" s="442"/>
      <c r="B49" s="378" t="str">
        <f>IF('Run 4'!C40="","",'Run 4'!C40)</f>
        <v/>
      </c>
      <c r="C49" s="348"/>
      <c r="D49" s="391" t="str">
        <f>IF('Run 4'!C43="","",'Run 4'!C43)</f>
        <v/>
      </c>
      <c r="E49" s="348"/>
      <c r="F49" s="383" t="str">
        <f>IF('Run 4'!C46="","",'Run 4'!C46)</f>
        <v/>
      </c>
      <c r="G49" s="348"/>
      <c r="H49" s="346"/>
      <c r="I49" s="346"/>
      <c r="J49" s="346"/>
      <c r="K49" s="346"/>
      <c r="L49" s="346"/>
      <c r="M49" s="346"/>
      <c r="N49" s="346"/>
      <c r="O49" s="346"/>
      <c r="P49" s="346"/>
    </row>
    <row r="50" spans="1:16" x14ac:dyDescent="0.3">
      <c r="A50" s="348"/>
      <c r="B50" s="370" t="s">
        <v>243</v>
      </c>
      <c r="C50" s="371" t="e">
        <f>AVERAGE(B2:B49)</f>
        <v>#DIV/0!</v>
      </c>
      <c r="D50" s="394" t="s">
        <v>243</v>
      </c>
      <c r="E50" s="397" t="e">
        <f>AVERAGE(D2:D49)</f>
        <v>#DIV/0!</v>
      </c>
      <c r="F50" s="386" t="s">
        <v>243</v>
      </c>
      <c r="G50" s="400" t="e">
        <f>AVERAGE(F2:F49)</f>
        <v>#DIV/0!</v>
      </c>
      <c r="H50" s="346"/>
      <c r="I50" s="346"/>
      <c r="J50" s="346"/>
      <c r="K50" s="346"/>
      <c r="L50" s="346"/>
      <c r="M50" s="346"/>
      <c r="N50" s="346"/>
      <c r="O50" s="346"/>
      <c r="P50" s="346"/>
    </row>
    <row r="51" spans="1:16" x14ac:dyDescent="0.3">
      <c r="A51" s="348"/>
      <c r="B51" s="372" t="s">
        <v>244</v>
      </c>
      <c r="C51" s="373" t="e">
        <f>STDEV(B2:B49)</f>
        <v>#DIV/0!</v>
      </c>
      <c r="D51" s="395" t="s">
        <v>244</v>
      </c>
      <c r="E51" s="398" t="e">
        <f>STDEV(D2:D49)</f>
        <v>#DIV/0!</v>
      </c>
      <c r="F51" s="387" t="s">
        <v>244</v>
      </c>
      <c r="G51" s="401" t="e">
        <f>STDEV(F2:F49)</f>
        <v>#DIV/0!</v>
      </c>
      <c r="H51" s="346"/>
      <c r="I51" s="346"/>
      <c r="J51" s="346"/>
      <c r="K51" s="346"/>
      <c r="L51" s="346"/>
      <c r="M51" s="346"/>
      <c r="N51" s="346"/>
      <c r="O51" s="346"/>
      <c r="P51" s="346"/>
    </row>
    <row r="52" spans="1:16" x14ac:dyDescent="0.3">
      <c r="A52" s="348"/>
      <c r="B52" s="372" t="s">
        <v>245</v>
      </c>
      <c r="C52" s="373" t="e">
        <f>C50-3*C51</f>
        <v>#DIV/0!</v>
      </c>
      <c r="D52" s="395" t="s">
        <v>245</v>
      </c>
      <c r="E52" s="398" t="e">
        <f>E50-3*E51</f>
        <v>#DIV/0!</v>
      </c>
      <c r="F52" s="387" t="s">
        <v>245</v>
      </c>
      <c r="G52" s="401" t="e">
        <f>G50-3*G51</f>
        <v>#DIV/0!</v>
      </c>
      <c r="H52" s="346"/>
      <c r="I52" s="346"/>
      <c r="J52" s="346"/>
      <c r="K52" s="346"/>
      <c r="L52" s="346"/>
      <c r="M52" s="346"/>
      <c r="N52" s="346"/>
      <c r="O52" s="346"/>
      <c r="P52" s="346"/>
    </row>
    <row r="53" spans="1:16" ht="15" thickBot="1" x14ac:dyDescent="0.35">
      <c r="A53" s="348"/>
      <c r="B53" s="374" t="s">
        <v>246</v>
      </c>
      <c r="C53" s="375" t="e">
        <f>C50+3*C51</f>
        <v>#DIV/0!</v>
      </c>
      <c r="D53" s="396" t="s">
        <v>246</v>
      </c>
      <c r="E53" s="399" t="e">
        <f>E50+3*E51</f>
        <v>#DIV/0!</v>
      </c>
      <c r="F53" s="388" t="s">
        <v>246</v>
      </c>
      <c r="G53" s="402" t="e">
        <f>G50+3*G51</f>
        <v>#DIV/0!</v>
      </c>
      <c r="H53" s="346"/>
      <c r="I53" s="346"/>
      <c r="J53" s="346"/>
      <c r="K53" s="346"/>
      <c r="L53" s="346"/>
      <c r="M53" s="346"/>
      <c r="N53" s="346"/>
      <c r="O53" s="346"/>
      <c r="P53" s="346"/>
    </row>
    <row r="54" spans="1:16" x14ac:dyDescent="0.3">
      <c r="A54" s="346"/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</row>
    <row r="55" spans="1:16" x14ac:dyDescent="0.3">
      <c r="A55" s="346"/>
      <c r="B55" s="346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</row>
    <row r="56" spans="1:16" x14ac:dyDescent="0.3">
      <c r="A56" s="346"/>
      <c r="B56" s="346"/>
      <c r="C56" s="346"/>
      <c r="D56" s="346"/>
      <c r="E56" s="346"/>
      <c r="F56" s="329" t="s">
        <v>254</v>
      </c>
      <c r="G56" s="346"/>
      <c r="H56" s="346"/>
      <c r="I56" s="346"/>
      <c r="J56" s="346"/>
      <c r="K56" s="346"/>
      <c r="L56" s="346"/>
      <c r="M56" s="346"/>
      <c r="N56" s="346"/>
      <c r="O56" s="346"/>
      <c r="P56" s="346"/>
    </row>
    <row r="57" spans="1:16" x14ac:dyDescent="0.3">
      <c r="A57" s="346"/>
      <c r="B57" s="346"/>
      <c r="C57" s="346"/>
      <c r="D57" s="346"/>
      <c r="E57" s="346"/>
      <c r="F57" s="329" t="s">
        <v>255</v>
      </c>
      <c r="G57" s="346"/>
      <c r="H57" s="346"/>
      <c r="I57" s="346"/>
      <c r="J57" s="346"/>
      <c r="K57" s="346"/>
      <c r="L57" s="346"/>
      <c r="M57" s="346"/>
      <c r="N57" s="346"/>
      <c r="O57" s="346"/>
      <c r="P57" s="346"/>
    </row>
    <row r="58" spans="1:16" x14ac:dyDescent="0.3">
      <c r="A58" s="346"/>
      <c r="B58" s="346"/>
      <c r="C58" s="346"/>
      <c r="D58" s="346"/>
      <c r="E58" s="346"/>
      <c r="F58" s="329" t="s">
        <v>256</v>
      </c>
      <c r="G58" s="346"/>
      <c r="H58" s="346"/>
      <c r="I58" s="346"/>
      <c r="J58" s="346"/>
      <c r="K58" s="346"/>
      <c r="L58" s="346"/>
      <c r="M58" s="346"/>
      <c r="N58" s="346"/>
      <c r="O58" s="346"/>
      <c r="P58" s="346"/>
    </row>
    <row r="59" spans="1:16" x14ac:dyDescent="0.3">
      <c r="A59" s="346"/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</row>
    <row r="60" spans="1:16" x14ac:dyDescent="0.3">
      <c r="A60" s="346"/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</row>
    <row r="61" spans="1:16" x14ac:dyDescent="0.3">
      <c r="A61" s="346"/>
      <c r="B61" s="346"/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</row>
    <row r="62" spans="1:16" x14ac:dyDescent="0.3">
      <c r="A62" s="346"/>
      <c r="B62" s="346"/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</row>
    <row r="63" spans="1:16" x14ac:dyDescent="0.3">
      <c r="A63" s="346"/>
      <c r="B63" s="346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</row>
    <row r="64" spans="1:16" x14ac:dyDescent="0.3">
      <c r="A64" s="346"/>
      <c r="B64" s="346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</row>
  </sheetData>
  <sheetProtection algorithmName="SHA-512" hashValue="WYVrauuB98GvukWPFJYsb2vIP42jZfPC2cU/rQgbIAXqjBLgNZJtn0eBrONAAzw84lJkhCvwlEhLTRz2L7sRbw==" saltValue="E1dUY14JADNfo0cfIfxVLA==" spinCount="100000" sheet="1" objects="1" scenarios="1"/>
  <mergeCells count="4">
    <mergeCell ref="A2:A13"/>
    <mergeCell ref="A14:A25"/>
    <mergeCell ref="A26:A37"/>
    <mergeCell ref="A38:A49"/>
  </mergeCells>
  <conditionalFormatting sqref="B2:B49">
    <cfRule type="cellIs" dxfId="8" priority="3" operator="notBetween">
      <formula>$C$52</formula>
      <formula>$C$53</formula>
    </cfRule>
    <cfRule type="cellIs" dxfId="7" priority="10" stopIfTrue="1" operator="notBetween">
      <formula>$C$52</formula>
      <formula>$C$53</formula>
    </cfRule>
  </conditionalFormatting>
  <conditionalFormatting sqref="D2:D49">
    <cfRule type="cellIs" dxfId="6" priority="2" operator="notBetween">
      <formula>$E$52</formula>
      <formula>$E$53</formula>
    </cfRule>
    <cfRule type="cellIs" dxfId="5" priority="9" stopIfTrue="1" operator="notBetween">
      <formula>$E$52</formula>
      <formula>$E$53</formula>
    </cfRule>
  </conditionalFormatting>
  <conditionalFormatting sqref="F2:F49">
    <cfRule type="cellIs" dxfId="4" priority="1" operator="notBetween">
      <formula>$G$52</formula>
      <formula>$G$53</formula>
    </cfRule>
    <cfRule type="cellIs" priority="8" stopIfTrue="1" operator="notBetween">
      <formula>$G$52</formula>
      <formula>$G$53</formula>
    </cfRule>
  </conditionalFormatting>
  <conditionalFormatting sqref="F2:F13">
    <cfRule type="cellIs" dxfId="3" priority="7" stopIfTrue="1" operator="notBetween">
      <formula>$G$52</formula>
      <formula>$G$53</formula>
    </cfRule>
  </conditionalFormatting>
  <conditionalFormatting sqref="F14:F25">
    <cfRule type="cellIs" dxfId="2" priority="6" stopIfTrue="1" operator="notBetween">
      <formula>$G$52</formula>
      <formula>$G$53</formula>
    </cfRule>
  </conditionalFormatting>
  <conditionalFormatting sqref="F26:F37">
    <cfRule type="cellIs" dxfId="1" priority="5" stopIfTrue="1" operator="notBetween">
      <formula>$G$52</formula>
      <formula>$G$53</formula>
    </cfRule>
  </conditionalFormatting>
  <conditionalFormatting sqref="F38:F49">
    <cfRule type="cellIs" dxfId="0" priority="4" stopIfTrue="1" operator="notBetween">
      <formula>$G$52</formula>
      <formula>$G$53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E50:E5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Exact copy numbers</vt:lpstr>
      <vt:lpstr>Run 1</vt:lpstr>
      <vt:lpstr>Run 2</vt:lpstr>
      <vt:lpstr>Run 3</vt:lpstr>
      <vt:lpstr>Run 4</vt:lpstr>
      <vt:lpstr>PCR control and samples</vt:lpstr>
      <vt:lpstr>Cut-off 15 copies</vt:lpstr>
      <vt:lpstr>Cal 15 copies Run 1</vt:lpstr>
      <vt:lpstr>Cal 15 copies Run 2</vt:lpstr>
      <vt:lpstr>Cal 15 copies Run 3</vt:lpstr>
      <vt:lpstr>Cal 15 copies Run 4</vt:lpstr>
      <vt:lpstr>Nbre copies cut-off 15 copies </vt:lpstr>
      <vt:lpstr>Outliers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ADMIN_CRA</dc:creator>
  <cp:lastModifiedBy>Olivier FUMIERE</cp:lastModifiedBy>
  <cp:lastPrinted>2021-09-13T08:37:32Z</cp:lastPrinted>
  <dcterms:created xsi:type="dcterms:W3CDTF">2009-07-07T06:07:32Z</dcterms:created>
  <dcterms:modified xsi:type="dcterms:W3CDTF">2021-09-13T08:47:17Z</dcterms:modified>
</cp:coreProperties>
</file>